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<sst xmlns="http://schemas.openxmlformats.org/spreadsheetml/2006/main" count="37" uniqueCount="31">
  <si>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</si>
  <si>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D E Z E M B R O  D E   2 0 0 9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</si>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</sst>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&quot; (&quot;#,##0.00\);&quot; -&quot;#\ ;@\ "/>
    <numFmt numFmtId="166" formatCode="0.00"/>
    <numFmt numFmtId="167" formatCode="@"/>
    <numFmt numFmtId="168" formatCode="#,###.00"/>
    <numFmt numFmtId="169" formatCode="0.0000"/>
    <numFmt numFmtId="170" formatCode="DD/MM/YY"/>
    <numFmt numFmtId="171" formatCode="0.00%"/>
    <numFmt numFmtId="172" formatCode="0%"/>
    <numFmt numFmtId="173" formatCode="#,##0.0000\ ;&quot; (&quot;#,##0.0000\);&quot; -&quot;#\ ;@\ "/>
    <numFmt numFmtId="174" formatCode="#,##0\ ;&quot; (&quot;#,##0\);&quot; -&quot;#\ ;@\ 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5" fontId="3" fillId="0" borderId="1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3" fillId="0" borderId="1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165" fontId="2" fillId="0" borderId="2" xfId="0" applyNumberFormat="1" applyFont="1" applyBorder="1" applyAlignment="1">
      <alignment/>
    </xf>
    <xf numFmtId="164" fontId="2" fillId="0" borderId="0" xfId="0" applyFont="1" applyAlignment="1">
      <alignment/>
    </xf>
    <xf numFmtId="168" fontId="2" fillId="0" borderId="2" xfId="0" applyNumberFormat="1" applyFont="1" applyBorder="1" applyAlignment="1">
      <alignment/>
    </xf>
    <xf numFmtId="164" fontId="2" fillId="0" borderId="0" xfId="0" applyFont="1" applyAlignment="1">
      <alignment horizontal="left"/>
    </xf>
    <xf numFmtId="169" fontId="0" fillId="0" borderId="0" xfId="0" applyNumberFormat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71" fontId="4" fillId="0" borderId="0" xfId="0" applyNumberFormat="1" applyFont="1" applyAlignment="1">
      <alignment/>
    </xf>
    <xf numFmtId="171" fontId="0" fillId="0" borderId="0" xfId="19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5" fontId="0" fillId="0" borderId="2" xfId="15" applyFon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22">
      <selection activeCell="B4" sqref="B4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9.5742187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6.5">
      <c r="A1" s="2" t="s">
        <v>0</v>
      </c>
      <c r="B1" s="2"/>
      <c r="C1" s="2"/>
      <c r="D1" s="2"/>
      <c r="E1" s="2"/>
    </row>
    <row r="2" spans="1:5" ht="12">
      <c r="A2" s="3" t="s">
        <v>1</v>
      </c>
      <c r="B2" s="3"/>
      <c r="C2" s="3"/>
      <c r="D2" s="3"/>
      <c r="E2" s="3"/>
    </row>
    <row r="3" ht="12">
      <c r="A3"/>
    </row>
    <row r="4" ht="12">
      <c r="A4" s="4" t="s">
        <v>2</v>
      </c>
    </row>
    <row r="5" ht="12">
      <c r="A5" s="4" t="s">
        <v>3</v>
      </c>
    </row>
    <row r="6" ht="12">
      <c r="A6" s="4"/>
    </row>
    <row r="7" ht="12">
      <c r="A7" s="4" t="s">
        <v>4</v>
      </c>
    </row>
    <row r="10" spans="1:4" ht="12">
      <c r="A10" s="1">
        <v>1</v>
      </c>
      <c r="B10" t="s">
        <v>5</v>
      </c>
      <c r="D10" s="5">
        <v>1621905</v>
      </c>
    </row>
    <row r="11" spans="3:5" ht="12">
      <c r="C11">
        <v>12</v>
      </c>
      <c r="D11" s="6">
        <f>D10/C11</f>
        <v>135158.75</v>
      </c>
      <c r="E11" s="1" t="str">
        <f>IF(D11=0," ",IF(D11&lt;=20000,"MICRO",IF(D11&lt;=200000,"PEQUENA",IF(D11&lt;=1000000,"MÉDIO","GRANDE"))))</f>
        <v>PEQUENA</v>
      </c>
    </row>
    <row r="12" ht="12">
      <c r="A12"/>
    </row>
    <row r="13" spans="1:4" ht="12">
      <c r="A13" s="1">
        <v>2</v>
      </c>
      <c r="B13" t="s">
        <v>6</v>
      </c>
      <c r="D13" s="6"/>
    </row>
    <row r="14" spans="1:4" ht="12">
      <c r="A14" s="1" t="s">
        <v>7</v>
      </c>
      <c r="B14" t="s">
        <v>8</v>
      </c>
      <c r="C14">
        <v>220</v>
      </c>
      <c r="D14" s="7">
        <f>IF(E11="MICRO",220,0)</f>
        <v>0</v>
      </c>
    </row>
    <row r="15" spans="1:4" ht="12">
      <c r="A15" s="1" t="s">
        <v>9</v>
      </c>
      <c r="B15" t="s">
        <v>10</v>
      </c>
      <c r="C15">
        <v>440</v>
      </c>
      <c r="D15" s="7">
        <f>IF(E11="pequena",440,0)</f>
        <v>440</v>
      </c>
    </row>
    <row r="16" spans="1:4" ht="12">
      <c r="A16" s="1" t="s">
        <v>11</v>
      </c>
      <c r="B16" t="s">
        <v>12</v>
      </c>
      <c r="C16">
        <v>1000</v>
      </c>
      <c r="D16" s="7">
        <f>IF(E11="médio",1000,0)</f>
        <v>0</v>
      </c>
    </row>
    <row r="17" spans="1:4" ht="12">
      <c r="A17" s="1" t="s">
        <v>13</v>
      </c>
      <c r="B17" t="s">
        <v>14</v>
      </c>
      <c r="C17">
        <v>5000</v>
      </c>
      <c r="D17" s="7">
        <f>IF(E11="grande",5000,0)</f>
        <v>0</v>
      </c>
    </row>
    <row r="19" spans="1:2" ht="12">
      <c r="A19" s="1">
        <v>3</v>
      </c>
      <c r="B19" t="s">
        <v>15</v>
      </c>
    </row>
    <row r="20" spans="1:4" ht="12">
      <c r="A20" s="1" t="s">
        <v>7</v>
      </c>
      <c r="B20" t="s">
        <v>16</v>
      </c>
      <c r="C20" s="1">
        <v>1</v>
      </c>
      <c r="D20" s="8">
        <v>1</v>
      </c>
    </row>
    <row r="21" spans="1:4" ht="12">
      <c r="A21" s="1" t="s">
        <v>9</v>
      </c>
      <c r="B21" t="s">
        <v>17</v>
      </c>
      <c r="C21" s="1">
        <v>2</v>
      </c>
      <c r="D21" s="8"/>
    </row>
    <row r="22" spans="1:4" ht="12">
      <c r="A22" s="1" t="s">
        <v>11</v>
      </c>
      <c r="B22" t="s">
        <v>18</v>
      </c>
      <c r="C22" s="1">
        <v>3</v>
      </c>
      <c r="D22" s="8"/>
    </row>
    <row r="23" spans="1:4" ht="12">
      <c r="A23" s="1" t="s">
        <v>13</v>
      </c>
      <c r="B23" t="s">
        <v>19</v>
      </c>
      <c r="C23" s="1">
        <v>4</v>
      </c>
      <c r="D23" s="8"/>
    </row>
    <row r="24" ht="12">
      <c r="F24" s="6"/>
    </row>
    <row r="25" spans="1:2" ht="12">
      <c r="A25" s="1">
        <v>4</v>
      </c>
      <c r="B25" t="s">
        <v>20</v>
      </c>
    </row>
    <row r="26" spans="1:4" ht="12">
      <c r="A26" s="1" t="s">
        <v>7</v>
      </c>
      <c r="B26" t="s">
        <v>21</v>
      </c>
      <c r="C26" s="1">
        <v>1</v>
      </c>
      <c r="D26" s="8">
        <v>1</v>
      </c>
    </row>
    <row r="27" spans="1:4" ht="12">
      <c r="A27" s="1" t="s">
        <v>9</v>
      </c>
      <c r="B27" t="s">
        <v>22</v>
      </c>
      <c r="C27" s="1">
        <v>2</v>
      </c>
      <c r="D27" s="8"/>
    </row>
    <row r="29" spans="1:4" ht="12">
      <c r="A29" t="s">
        <v>23</v>
      </c>
      <c r="C29" s="9"/>
      <c r="D29" s="10">
        <f>(D14+D15+D16+D17)+(D11*0.01)*D20*D26</f>
        <v>1791.5875</v>
      </c>
    </row>
    <row r="30" ht="12">
      <c r="A30"/>
    </row>
    <row r="31" spans="1:5" ht="13.5">
      <c r="A31" s="11" t="s">
        <v>24</v>
      </c>
      <c r="D31" s="12">
        <f>D29/2</f>
        <v>895.79375</v>
      </c>
      <c r="E31" s="6"/>
    </row>
    <row r="32" spans="1:5" ht="12">
      <c r="A32"/>
      <c r="E32" s="6"/>
    </row>
    <row r="33" spans="1:5" ht="13.5">
      <c r="A33" s="13" t="s">
        <v>25</v>
      </c>
      <c r="D33" s="12">
        <f>D29*2</f>
        <v>3583.175</v>
      </c>
      <c r="E33" s="6"/>
    </row>
    <row r="34" ht="12">
      <c r="E34" s="6"/>
    </row>
    <row r="35" ht="12">
      <c r="A35" s="14"/>
    </row>
    <row r="36" ht="12">
      <c r="A36" s="14"/>
    </row>
    <row r="37" spans="1:4" ht="12">
      <c r="A37" s="14"/>
      <c r="B37" t="s">
        <v>26</v>
      </c>
      <c r="D37">
        <v>1.0641</v>
      </c>
    </row>
    <row r="38" spans="1:4" ht="12">
      <c r="A38"/>
      <c r="B38" t="s">
        <v>27</v>
      </c>
      <c r="C38" s="15">
        <v>40178</v>
      </c>
      <c r="D38" s="16">
        <v>1.3330000000000002</v>
      </c>
    </row>
    <row r="39" spans="2:4" ht="12">
      <c r="B39" s="17" t="s">
        <v>28</v>
      </c>
      <c r="C39" s="15">
        <v>40178</v>
      </c>
      <c r="D39" s="18">
        <f>D37*D38+D37</f>
        <v>2.4825453000000004</v>
      </c>
    </row>
    <row r="41" spans="2:4" ht="12">
      <c r="B41" s="17" t="s">
        <v>29</v>
      </c>
      <c r="C41" s="19"/>
      <c r="D41" s="20">
        <f>D39*200</f>
        <v>496.5090600000001</v>
      </c>
    </row>
    <row r="42" spans="2:4" ht="12">
      <c r="B42" s="17"/>
      <c r="C42" s="19"/>
      <c r="D42" s="19"/>
    </row>
    <row r="43" spans="2:4" ht="12">
      <c r="B43" s="17" t="s">
        <v>30</v>
      </c>
      <c r="C43" s="19"/>
      <c r="D43" s="20">
        <f>D39*3000000</f>
        <v>7447635.900000001</v>
      </c>
    </row>
  </sheetData>
  <mergeCells count="4">
    <mergeCell ref="A1:E1"/>
    <mergeCell ref="A2:E2"/>
    <mergeCell ref="D20:D23"/>
    <mergeCell ref="D26:D27"/>
  </mergeCells>
  <printOptions/>
  <pageMargins left="0.7479166666666667" right="0.6298611111111111" top="0.9840277777777777" bottom="0.86597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">
      <c r="C2" s="19"/>
    </row>
    <row r="3" spans="2:6" ht="12">
      <c r="B3" s="14">
        <v>1.0641</v>
      </c>
      <c r="C3" s="17">
        <v>1.1364</v>
      </c>
      <c r="D3" s="18">
        <f>B3*C3+B3</f>
        <v>2.27334324</v>
      </c>
      <c r="E3" s="21">
        <v>200</v>
      </c>
      <c r="F3" s="6">
        <f>D3*E3</f>
        <v>454.668648</v>
      </c>
    </row>
    <row r="4" spans="5:6" ht="12">
      <c r="E4" s="21">
        <v>3000000</v>
      </c>
      <c r="F4" s="6">
        <f>D3*E4</f>
        <v>6820029.72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2008-06-27T20:00:14Z</dcterms:created>
  <dcterms:modified xsi:type="dcterms:W3CDTF">2010-01-07T19:20:39Z</dcterms:modified>
  <cp:category/>
  <cp:version/>
  <cp:contentType/>
  <cp:contentStatus/>
</cp:coreProperties>
</file>