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'Plan1'!$A$1:$D$28</definedName>
  </definedNames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<sst xmlns="http://schemas.openxmlformats.org/spreadsheetml/2006/main" count="37" uniqueCount="31">
  <si>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</si>
  <si>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Infrator</t>
  </si>
  <si>
    <t>Processo</t>
  </si>
  <si>
    <t>Motivo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</si>
  <si>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</si>
  <si>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</si>
  <si>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</si>
  <si>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</si>
  <si>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</si>
  <si>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</si>
  <si>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</si>
  <si>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</si>
  <si>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Grupo I</t>
  </si>
  <si>
    <t>Grupo II</t>
  </si>
  <si>
    <t>Grupo III</t>
  </si>
  <si>
    <t>Grupo IV</t>
  </si>
  <si>
    <t>Vantagem não apurada ou não auferida</t>
  </si>
  <si>
    <t>Vantagem apurada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</si>
  <si>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</si>
  <si>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</si>
  <si>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</si>
  <si>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>Multa mínima correspondente a 200 UFIRs</t>
  </si>
  <si>
    <t>Multa máxima correspondente a 3.000.000 UFIRs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</si>
  <si>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</si>
  <si>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t>1 - RECEITA BRUTA</t>
  </si>
  <si>
    <t>2 - PORTE DA EMPRESA (PE)</t>
  </si>
  <si>
    <t>3 - NATUREZA DA INFRAÇÃO</t>
  </si>
  <si>
    <t>4 - VANTAGEM</t>
  </si>
  <si>
    <t>NOVEMBRO   D E   2 0 1 0</t>
  </si>
  <si>
    <t>Taxa de juros SELIC de 01/01/2001 a 01/11/2010</t>
  </si>
  <si>
    <t>Valor da UFIR com juros até 30/11/2010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</si>
</sst>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\ ;&quot; (&quot;#,##0.00\);&quot; -&quot;#\ ;@\ "/>
    <numFmt numFmtId="173" formatCode="#,###.00"/>
    <numFmt numFmtId="174" formatCode="0.0000"/>
    <numFmt numFmtId="175" formatCode="dd/mm/yy"/>
    <numFmt numFmtId="176" formatCode="#,##0.0000\ ;&quot; (&quot;#,##0.0000\);&quot; -&quot;#\ ;@\ "/>
    <numFmt numFmtId="177" formatCode="#,##0\ ;&quot; (&quot;#,##0\);&quot; -&quot;#\ ;@\ "/>
    <numFmt numFmtId="178" formatCode="&quot;R$ &quot;#,##0.00"/>
  </numFmts>
  <fonts count="43">
    <font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0" fillId="0" borderId="0" xfId="49" applyNumberFormat="1" applyFont="1" applyFill="1" applyBorder="1" applyAlignment="1" applyProtection="1">
      <alignment/>
      <protection/>
    </xf>
    <xf numFmtId="176" fontId="0" fillId="0" borderId="0" xfId="51" applyNumberFormat="1" applyFont="1" applyFill="1" applyBorder="1" applyAlignment="1" applyProtection="1">
      <alignment/>
      <protection/>
    </xf>
    <xf numFmtId="172" fontId="0" fillId="0" borderId="0" xfId="51" applyFont="1" applyFill="1" applyBorder="1" applyAlignment="1" applyProtection="1">
      <alignment/>
      <protection/>
    </xf>
    <xf numFmtId="177" fontId="0" fillId="0" borderId="0" xfId="51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6" xfId="51" applyNumberFormat="1" applyFont="1" applyFill="1" applyBorder="1" applyAlignment="1" applyProtection="1">
      <alignment horizontal="center" vertical="center"/>
      <protection/>
    </xf>
    <xf numFmtId="176" fontId="0" fillId="0" borderId="18" xfId="51" applyNumberFormat="1" applyFont="1" applyFill="1" applyBorder="1" applyAlignment="1" applyProtection="1">
      <alignment horizontal="center" vertical="center"/>
      <protection/>
    </xf>
    <xf numFmtId="178" fontId="3" fillId="0" borderId="17" xfId="51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8" fontId="8" fillId="0" borderId="17" xfId="51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0" fontId="3" fillId="0" borderId="27" xfId="49" applyNumberFormat="1" applyFont="1" applyFill="1" applyBorder="1" applyAlignment="1" applyProtection="1">
      <alignment horizontal="left" vertical="center"/>
      <protection/>
    </xf>
    <xf numFmtId="10" fontId="3" fillId="0" borderId="28" xfId="49" applyNumberFormat="1" applyFont="1" applyFill="1" applyBorder="1" applyAlignment="1" applyProtection="1">
      <alignment horizontal="left" vertical="center"/>
      <protection/>
    </xf>
    <xf numFmtId="10" fontId="3" fillId="0" borderId="29" xfId="49" applyNumberFormat="1" applyFont="1" applyFill="1" applyBorder="1" applyAlignment="1" applyProtection="1">
      <alignment horizontal="left" vertical="center"/>
      <protection/>
    </xf>
    <xf numFmtId="10" fontId="3" fillId="0" borderId="23" xfId="49" applyNumberFormat="1" applyFont="1" applyFill="1" applyBorder="1" applyAlignment="1" applyProtection="1">
      <alignment horizontal="left" vertical="center"/>
      <protection/>
    </xf>
    <xf numFmtId="10" fontId="3" fillId="0" borderId="24" xfId="49" applyNumberFormat="1" applyFont="1" applyFill="1" applyBorder="1" applyAlignment="1" applyProtection="1">
      <alignment horizontal="left" vertical="center"/>
      <protection/>
    </xf>
    <xf numFmtId="10" fontId="3" fillId="0" borderId="25" xfId="49" applyNumberFormat="1" applyFont="1" applyFill="1" applyBorder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0" fontId="0" fillId="0" borderId="36" xfId="49" applyNumberFormat="1" applyFont="1" applyFill="1" applyBorder="1" applyAlignment="1" applyProtection="1">
      <alignment horizontal="left" vertical="center"/>
      <protection/>
    </xf>
    <xf numFmtId="10" fontId="0" fillId="0" borderId="37" xfId="49" applyNumberFormat="1" applyFont="1" applyFill="1" applyBorder="1" applyAlignment="1" applyProtection="1">
      <alignment horizontal="left" vertical="center"/>
      <protection/>
    </xf>
    <xf numFmtId="10" fontId="0" fillId="0" borderId="38" xfId="49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60" zoomScaleNormal="90" zoomScalePageLayoutView="0" workbookViewId="0" topLeftCell="A1">
      <selection activeCell="F25" sqref="F25"/>
    </sheetView>
  </sheetViews>
  <sheetFormatPr defaultColWidth="9.140625" defaultRowHeight="12.75"/>
  <cols>
    <col min="1" max="1" width="12.00390625" style="1" bestFit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4" ht="18">
      <c r="A1" s="59" t="s">
        <v>0</v>
      </c>
      <c r="B1" s="60"/>
      <c r="C1" s="60"/>
      <c r="D1" s="61"/>
    </row>
    <row r="2" spans="1:4" ht="12.75">
      <c r="A2" s="62" t="s">
        <v>28</v>
      </c>
      <c r="B2" s="63"/>
      <c r="C2" s="63"/>
      <c r="D2" s="64"/>
    </row>
    <row r="3" spans="1:4" ht="24.75" customHeight="1">
      <c r="A3" s="22" t="s">
        <v>1</v>
      </c>
      <c r="B3" s="65"/>
      <c r="C3" s="66"/>
      <c r="D3" s="67"/>
    </row>
    <row r="4" spans="1:4" ht="21.75" customHeight="1">
      <c r="A4" s="22" t="s">
        <v>2</v>
      </c>
      <c r="B4" s="65"/>
      <c r="C4" s="66"/>
      <c r="D4" s="67"/>
    </row>
    <row r="5" spans="1:4" ht="21.75" customHeight="1" thickBot="1">
      <c r="A5" s="23" t="s">
        <v>3</v>
      </c>
      <c r="B5" s="68"/>
      <c r="C5" s="69"/>
      <c r="D5" s="70"/>
    </row>
    <row r="6" spans="1:4" ht="15.75" customHeight="1">
      <c r="A6" s="31" t="s">
        <v>24</v>
      </c>
      <c r="B6" s="32"/>
      <c r="C6" s="33"/>
      <c r="D6" s="25">
        <v>1627500</v>
      </c>
    </row>
    <row r="7" spans="1:5" ht="13.5" thickBot="1">
      <c r="A7" s="24"/>
      <c r="B7" s="9"/>
      <c r="C7" s="9">
        <v>12</v>
      </c>
      <c r="D7" s="14">
        <f>D6/C7</f>
        <v>135625</v>
      </c>
      <c r="E7" s="11" t="str">
        <f>IF(D7=0," ",IF(D7&lt;=20000,"MICRO",IF(D7&lt;=200000,"PEQUENA",IF(D7&lt;=1000000,"MÉDIO","GRANDE"))))</f>
        <v>PEQUENA</v>
      </c>
    </row>
    <row r="8" spans="1:4" ht="27.75" customHeight="1">
      <c r="A8" s="31" t="s">
        <v>25</v>
      </c>
      <c r="B8" s="32"/>
      <c r="C8" s="32"/>
      <c r="D8" s="34"/>
    </row>
    <row r="9" spans="1:4" ht="12.75">
      <c r="A9" s="8" t="s">
        <v>4</v>
      </c>
      <c r="B9" s="10" t="s">
        <v>5</v>
      </c>
      <c r="C9" s="10">
        <v>220</v>
      </c>
      <c r="D9" s="15">
        <f>IF(E7="MICRO",220,0)</f>
        <v>0</v>
      </c>
    </row>
    <row r="10" spans="1:4" ht="12.75">
      <c r="A10" s="8" t="s">
        <v>6</v>
      </c>
      <c r="B10" s="10" t="s">
        <v>7</v>
      </c>
      <c r="C10" s="10">
        <v>440</v>
      </c>
      <c r="D10" s="15">
        <f>IF(E7="pequena",440,0)</f>
        <v>440</v>
      </c>
    </row>
    <row r="11" spans="1:4" ht="12.75">
      <c r="A11" s="8" t="s">
        <v>8</v>
      </c>
      <c r="B11" s="10" t="s">
        <v>9</v>
      </c>
      <c r="C11" s="10">
        <v>1000</v>
      </c>
      <c r="D11" s="15">
        <f>IF(E7="médio",1000,0)</f>
        <v>0</v>
      </c>
    </row>
    <row r="12" spans="1:4" ht="13.5" thickBot="1">
      <c r="A12" s="24" t="s">
        <v>10</v>
      </c>
      <c r="B12" s="9" t="s">
        <v>11</v>
      </c>
      <c r="C12" s="9">
        <v>5000</v>
      </c>
      <c r="D12" s="14">
        <f>IF(E7="grande",5000,0)</f>
        <v>0</v>
      </c>
    </row>
    <row r="13" spans="1:4" ht="27.75" customHeight="1">
      <c r="A13" s="31" t="s">
        <v>26</v>
      </c>
      <c r="B13" s="32"/>
      <c r="C13" s="32"/>
      <c r="D13" s="34"/>
    </row>
    <row r="14" spans="1:4" ht="12.75">
      <c r="A14" s="8" t="s">
        <v>4</v>
      </c>
      <c r="B14" s="10" t="s">
        <v>12</v>
      </c>
      <c r="C14" s="10">
        <v>1</v>
      </c>
      <c r="D14" s="26">
        <v>1</v>
      </c>
    </row>
    <row r="15" spans="1:4" ht="12.75">
      <c r="A15" s="8" t="s">
        <v>6</v>
      </c>
      <c r="B15" s="10" t="s">
        <v>13</v>
      </c>
      <c r="C15" s="10">
        <v>2</v>
      </c>
      <c r="D15" s="27"/>
    </row>
    <row r="16" spans="1:4" ht="12.75">
      <c r="A16" s="8" t="s">
        <v>8</v>
      </c>
      <c r="B16" s="10" t="s">
        <v>14</v>
      </c>
      <c r="C16" s="10">
        <v>3</v>
      </c>
      <c r="D16" s="27"/>
    </row>
    <row r="17" spans="1:4" ht="13.5" thickBot="1">
      <c r="A17" s="24" t="s">
        <v>10</v>
      </c>
      <c r="B17" s="9" t="s">
        <v>15</v>
      </c>
      <c r="C17" s="9">
        <v>4</v>
      </c>
      <c r="D17" s="28"/>
    </row>
    <row r="18" spans="1:4" ht="27.75" customHeight="1">
      <c r="A18" s="31" t="s">
        <v>27</v>
      </c>
      <c r="B18" s="32"/>
      <c r="C18" s="32"/>
      <c r="D18" s="34"/>
    </row>
    <row r="19" spans="1:4" ht="12.75">
      <c r="A19" s="8" t="s">
        <v>4</v>
      </c>
      <c r="B19" s="10" t="s">
        <v>16</v>
      </c>
      <c r="C19" s="10">
        <v>1</v>
      </c>
      <c r="D19" s="29">
        <v>1</v>
      </c>
    </row>
    <row r="20" spans="1:4" ht="13.5" thickBot="1">
      <c r="A20" s="24" t="s">
        <v>6</v>
      </c>
      <c r="B20" s="9" t="s">
        <v>17</v>
      </c>
      <c r="C20" s="9">
        <v>2</v>
      </c>
      <c r="D20" s="30"/>
    </row>
    <row r="21" spans="1:4" ht="26.25" customHeight="1">
      <c r="A21" s="50" t="s">
        <v>23</v>
      </c>
      <c r="B21" s="51"/>
      <c r="C21" s="52"/>
      <c r="D21" s="16">
        <f>(D9+D10+D11+D12)+(D7*0.01)*D14*D19</f>
        <v>1796.25</v>
      </c>
    </row>
    <row r="22" spans="1:4" ht="25.5" customHeight="1">
      <c r="A22" s="53" t="s">
        <v>18</v>
      </c>
      <c r="B22" s="54"/>
      <c r="C22" s="55"/>
      <c r="D22" s="17">
        <f>D21/2</f>
        <v>898.125</v>
      </c>
    </row>
    <row r="23" spans="1:4" ht="24.75" customHeight="1" thickBot="1">
      <c r="A23" s="56" t="s">
        <v>19</v>
      </c>
      <c r="B23" s="57"/>
      <c r="C23" s="58"/>
      <c r="D23" s="18">
        <f>D21*2</f>
        <v>3592.5</v>
      </c>
    </row>
    <row r="24" spans="1:4" ht="27.75" customHeight="1">
      <c r="A24" s="41" t="s">
        <v>20</v>
      </c>
      <c r="B24" s="42"/>
      <c r="C24" s="43"/>
      <c r="D24" s="12">
        <v>1.0641</v>
      </c>
    </row>
    <row r="25" spans="1:4" ht="27.75" customHeight="1">
      <c r="A25" s="44" t="s">
        <v>29</v>
      </c>
      <c r="B25" s="45"/>
      <c r="C25" s="46"/>
      <c r="D25" s="13">
        <v>1.4166</v>
      </c>
    </row>
    <row r="26" spans="1:4" ht="27.75" customHeight="1" thickBot="1">
      <c r="A26" s="47" t="s">
        <v>30</v>
      </c>
      <c r="B26" s="48"/>
      <c r="C26" s="49"/>
      <c r="D26" s="20">
        <f>D24*D25+D24</f>
        <v>2.57150406</v>
      </c>
    </row>
    <row r="27" spans="1:4" ht="27" customHeight="1">
      <c r="A27" s="38" t="s">
        <v>21</v>
      </c>
      <c r="B27" s="39"/>
      <c r="C27" s="40"/>
      <c r="D27" s="21">
        <f>D26*200</f>
        <v>514.3008120000001</v>
      </c>
    </row>
    <row r="28" spans="1:4" ht="27" customHeight="1" thickBot="1">
      <c r="A28" s="35" t="s">
        <v>22</v>
      </c>
      <c r="B28" s="36"/>
      <c r="C28" s="37"/>
      <c r="D28" s="19">
        <f>D26*3000000</f>
        <v>7714512.180000001</v>
      </c>
    </row>
  </sheetData>
  <sheetProtection/>
  <mergeCells count="19">
    <mergeCell ref="A1:D1"/>
    <mergeCell ref="A2:D2"/>
    <mergeCell ref="B3:D3"/>
    <mergeCell ref="B4:D4"/>
    <mergeCell ref="B5:D5"/>
    <mergeCell ref="A28:C28"/>
    <mergeCell ref="A27:C27"/>
    <mergeCell ref="A24:C24"/>
    <mergeCell ref="A25:C25"/>
    <mergeCell ref="A26:C26"/>
    <mergeCell ref="A21:C21"/>
    <mergeCell ref="A22:C22"/>
    <mergeCell ref="A23:C23"/>
    <mergeCell ref="D14:D17"/>
    <mergeCell ref="D19:D20"/>
    <mergeCell ref="A6:C6"/>
    <mergeCell ref="A8:D8"/>
    <mergeCell ref="A13:D13"/>
    <mergeCell ref="A18:D18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6"/>
    </row>
    <row r="3" spans="2:6" ht="12.75">
      <c r="B3" s="3">
        <v>1.0641</v>
      </c>
      <c r="C3" s="4">
        <v>1.1364</v>
      </c>
      <c r="D3" s="5">
        <f>B3*C3+B3</f>
        <v>2.27334324</v>
      </c>
      <c r="E3" s="7">
        <v>200</v>
      </c>
      <c r="F3" s="2">
        <f>D3*E3</f>
        <v>454.668648</v>
      </c>
    </row>
    <row r="4" spans="5:6" ht="12.75">
      <c r="E4" s="7">
        <v>3000000</v>
      </c>
      <c r="F4" s="2">
        <f>D3*E4</f>
        <v>6820029.72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Diniz</dc:creator>
  <cp:keywords/>
  <dc:description/>
  <cp:lastModifiedBy>Procuradoria Geral de Justiça</cp:lastModifiedBy>
  <cp:lastPrinted>2010-11-04T15:05:14Z</cp:lastPrinted>
  <dcterms:created xsi:type="dcterms:W3CDTF">2010-09-23T18:45:12Z</dcterms:created>
  <dcterms:modified xsi:type="dcterms:W3CDTF">2010-11-04T15:05:17Z</dcterms:modified>
  <cp:category/>
  <cp:version/>
  <cp:contentType/>
  <cp:contentStatus/>
</cp:coreProperties>
</file>