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<sst xmlns="http://schemas.openxmlformats.org/spreadsheetml/2006/main" count="37" uniqueCount="31">
  <si>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</si>
  <si>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Infrator</t>
  </si>
  <si>
    <t>Processo</t>
  </si>
  <si>
    <t>Motivo</t>
  </si>
  <si>
    <t>RECEITA BRUTA</t>
  </si>
  <si>
    <t>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</si>
  <si>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</si>
  <si>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</si>
  <si>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</si>
  <si>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</si>
  <si>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</si>
  <si>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</si>
  <si>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</si>
  <si>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</si>
  <si>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NATUREZA DA INFRAÇÃO</t>
  </si>
  <si>
    <t>Grupo I</t>
  </si>
  <si>
    <t>Grupo II</t>
  </si>
  <si>
    <t>Grupo III</t>
  </si>
  <si>
    <t>Grupo IV</t>
  </si>
  <si>
    <t>VANTAGEM</t>
  </si>
  <si>
    <t>Vantagem não apurada ou não auferida</t>
  </si>
  <si>
    <t>Vantagem apurada</t>
  </si>
  <si>
    <t>Multa Base = PE + (REC BRUTA / 12 x 0,01) x (NAT) x (VAN)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</si>
  <si>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</si>
  <si>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</si>
  <si>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</si>
  <si>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 xml:space="preserve">Taxa de juros SELIC de 01/01/2001 a </t>
  </si>
  <si>
    <t xml:space="preserve">Valor da UFIR com juros até </t>
  </si>
  <si>
    <t>Multa mínima corespondente a 200 UFIRs</t>
  </si>
  <si>
    <t>Multa máxima corespondente a 3.000.000 UFIRs</t>
  </si>
  <si>
    <t>J U N H O      D E     2 0 0 8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</si>
</sst>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\ ;&quot; (&quot;#,##0.00\);&quot; -&quot;#\ ;@\ "/>
    <numFmt numFmtId="165" formatCode="#,###.00"/>
    <numFmt numFmtId="166" formatCode="0.0000"/>
    <numFmt numFmtId="167" formatCode="dd/mm/yy"/>
    <numFmt numFmtId="168" formatCode="#,##0.0000\ ;&quot; (&quot;#,##0.0000\);&quot; -&quot;#\ ;@\ "/>
    <numFmt numFmtId="169" formatCode="#,##0\ ;&quot; (&quot;#,##0\);&quot; -&quot;#\ ;@\ "/>
  </numFmts>
  <fonts count="5">
    <font>
      <sz val="10"/>
      <name val="Arial"/>
      <family val="2"/>
    </font>
    <font>
      <b/>
      <sz val="14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64" fontId="2" fillId="0" borderId="1" xfId="18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4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65" fontId="3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166" fontId="0" fillId="0" borderId="0" xfId="0" applyNumberFormat="1" applyAlignment="1">
      <alignment/>
    </xf>
    <xf numFmtId="167" fontId="0" fillId="0" borderId="0" xfId="18" applyNumberFormat="1" applyFont="1" applyFill="1" applyBorder="1" applyAlignment="1" applyProtection="1">
      <alignment/>
      <protection/>
    </xf>
    <xf numFmtId="10" fontId="4" fillId="0" borderId="0" xfId="0" applyNumberFormat="1" applyFont="1" applyAlignment="1">
      <alignment/>
    </xf>
    <xf numFmtId="10" fontId="0" fillId="0" borderId="0" xfId="17" applyNumberFormat="1" applyFont="1" applyFill="1" applyBorder="1" applyAlignment="1" applyProtection="1">
      <alignment/>
      <protection/>
    </xf>
    <xf numFmtId="168" fontId="0" fillId="0" borderId="0" xfId="18" applyNumberFormat="1" applyFont="1" applyFill="1" applyBorder="1" applyAlignment="1" applyProtection="1">
      <alignment/>
      <protection/>
    </xf>
    <xf numFmtId="164" fontId="0" fillId="0" borderId="0" xfId="18" applyFont="1" applyFill="1" applyBorder="1" applyAlignment="1" applyProtection="1">
      <alignment/>
      <protection/>
    </xf>
    <xf numFmtId="164" fontId="0" fillId="0" borderId="2" xfId="18" applyFont="1" applyFill="1" applyBorder="1" applyAlignment="1" applyProtection="1">
      <alignment/>
      <protection/>
    </xf>
    <xf numFmtId="169" fontId="0" fillId="0" borderId="0" xfId="18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workbookViewId="0" topLeftCell="A1">
      <selection activeCell="A2" sqref="A2:E2"/>
    </sheetView>
  </sheetViews>
  <sheetFormatPr defaultColWidth="9.140625" defaultRowHeight="12.75"/>
  <cols>
    <col min="1" max="1" width="9.421875" style="1" customWidth="1"/>
    <col min="2" max="2" width="38.140625" style="0" customWidth="1"/>
    <col min="3" max="3" width="9.57421875" style="0" customWidth="1"/>
    <col min="4" max="4" width="17.7109375" style="0" customWidth="1"/>
    <col min="5" max="5" width="13.7109375" style="0" customWidth="1"/>
    <col min="6" max="6" width="11.140625" style="0" customWidth="1"/>
  </cols>
  <sheetData>
    <row r="1" spans="1:5" ht="18">
      <c r="A1" s="19" t="s">
        <v>0</v>
      </c>
      <c r="B1" s="19"/>
      <c r="C1" s="19"/>
      <c r="D1" s="19"/>
      <c r="E1" s="19"/>
    </row>
    <row r="2" spans="1:5" ht="12.75">
      <c r="A2" s="21" t="s">
        <v>30</v>
      </c>
      <c r="B2" s="21"/>
      <c r="C2" s="21"/>
      <c r="D2" s="21"/>
      <c r="E2" s="21"/>
    </row>
    <row r="3" ht="12.75">
      <c r="A3"/>
    </row>
    <row r="4" ht="12.75">
      <c r="A4" s="2" t="s">
        <v>1</v>
      </c>
    </row>
    <row r="5" ht="12.75">
      <c r="A5" s="2" t="s">
        <v>2</v>
      </c>
    </row>
    <row r="6" ht="12.75">
      <c r="A6" s="2"/>
    </row>
    <row r="7" ht="12.75">
      <c r="A7" s="2" t="s">
        <v>3</v>
      </c>
    </row>
    <row r="10" spans="1:4" ht="12.75">
      <c r="A10" s="1">
        <v>1</v>
      </c>
      <c r="B10" t="s">
        <v>4</v>
      </c>
      <c r="D10" s="3">
        <v>80000</v>
      </c>
    </row>
    <row r="11" spans="3:5" ht="12.75">
      <c r="C11">
        <v>12</v>
      </c>
      <c r="D11" s="4">
        <f>D10/C11</f>
        <v>6666.666666666667</v>
      </c>
      <c r="E11" s="1" t="str">
        <f>IF(D11=0," ",IF(D11&lt;=20000,"MICRO",IF(D11&lt;=200000,"PEQUENA",IF(D11&lt;=1000000,"MÉDIO","GRANDE"))))</f>
        <v>MICRO</v>
      </c>
    </row>
    <row r="12" ht="12.75">
      <c r="A12"/>
    </row>
    <row r="13" spans="1:4" ht="12.75">
      <c r="A13" s="1">
        <v>2</v>
      </c>
      <c r="B13" t="s">
        <v>5</v>
      </c>
      <c r="D13" s="4"/>
    </row>
    <row r="14" spans="1:4" ht="12.75">
      <c r="A14" s="1" t="s">
        <v>6</v>
      </c>
      <c r="B14" t="s">
        <v>7</v>
      </c>
      <c r="C14">
        <v>220</v>
      </c>
      <c r="D14" s="5">
        <f>IF(E11="MICRO",220,0)</f>
        <v>220</v>
      </c>
    </row>
    <row r="15" spans="1:4" ht="12.75">
      <c r="A15" s="1" t="s">
        <v>8</v>
      </c>
      <c r="B15" t="s">
        <v>9</v>
      </c>
      <c r="C15">
        <v>440</v>
      </c>
      <c r="D15" s="5">
        <f>IF(E11="pequena",440,0)</f>
        <v>0</v>
      </c>
    </row>
    <row r="16" spans="1:4" ht="12.75">
      <c r="A16" s="1" t="s">
        <v>10</v>
      </c>
      <c r="B16" t="s">
        <v>11</v>
      </c>
      <c r="C16">
        <v>1000</v>
      </c>
      <c r="D16" s="5">
        <f>IF(E11="médio",1000,0)</f>
        <v>0</v>
      </c>
    </row>
    <row r="17" spans="1:4" ht="12.75">
      <c r="A17" s="1" t="s">
        <v>12</v>
      </c>
      <c r="B17" t="s">
        <v>13</v>
      </c>
      <c r="C17">
        <v>5000</v>
      </c>
      <c r="D17" s="5">
        <f>IF(E11="grande",5000,0)</f>
        <v>0</v>
      </c>
    </row>
    <row r="19" spans="1:2" ht="12.75">
      <c r="A19" s="1">
        <v>3</v>
      </c>
      <c r="B19" t="s">
        <v>14</v>
      </c>
    </row>
    <row r="20" spans="1:4" ht="12.75">
      <c r="A20" s="1" t="s">
        <v>6</v>
      </c>
      <c r="B20" t="s">
        <v>15</v>
      </c>
      <c r="C20" s="1">
        <v>1</v>
      </c>
      <c r="D20" s="20">
        <v>1</v>
      </c>
    </row>
    <row r="21" spans="1:4" ht="12.75">
      <c r="A21" s="1" t="s">
        <v>8</v>
      </c>
      <c r="B21" t="s">
        <v>16</v>
      </c>
      <c r="C21" s="1">
        <v>2</v>
      </c>
      <c r="D21" s="20"/>
    </row>
    <row r="22" spans="1:4" ht="12.75">
      <c r="A22" s="1" t="s">
        <v>10</v>
      </c>
      <c r="B22" t="s">
        <v>17</v>
      </c>
      <c r="C22" s="1">
        <v>3</v>
      </c>
      <c r="D22" s="20"/>
    </row>
    <row r="23" spans="1:4" ht="12.75">
      <c r="A23" s="1" t="s">
        <v>12</v>
      </c>
      <c r="B23" t="s">
        <v>18</v>
      </c>
      <c r="C23" s="1">
        <v>4</v>
      </c>
      <c r="D23" s="20"/>
    </row>
    <row r="24" ht="12.75">
      <c r="F24" s="4"/>
    </row>
    <row r="25" spans="1:2" ht="12.75">
      <c r="A25" s="1">
        <v>4</v>
      </c>
      <c r="B25" t="s">
        <v>19</v>
      </c>
    </row>
    <row r="26" spans="1:4" ht="12.75">
      <c r="A26" s="1" t="s">
        <v>6</v>
      </c>
      <c r="B26" t="s">
        <v>20</v>
      </c>
      <c r="C26" s="1">
        <v>1</v>
      </c>
      <c r="D26" s="20">
        <v>1</v>
      </c>
    </row>
    <row r="27" spans="1:4" ht="12.75">
      <c r="A27" s="1" t="s">
        <v>8</v>
      </c>
      <c r="B27" t="s">
        <v>21</v>
      </c>
      <c r="C27" s="1">
        <v>2</v>
      </c>
      <c r="D27" s="20"/>
    </row>
    <row r="29" spans="1:4" ht="12.75">
      <c r="A29" t="s">
        <v>22</v>
      </c>
      <c r="C29" s="6"/>
      <c r="D29" s="7">
        <f>(D14+D15+D16+D17)+(D11*0.01)*D20*D26</f>
        <v>286.6666666666667</v>
      </c>
    </row>
    <row r="30" ht="12.75">
      <c r="A30"/>
    </row>
    <row r="31" spans="1:5" ht="12.75">
      <c r="A31" s="8" t="s">
        <v>23</v>
      </c>
      <c r="D31" s="9">
        <f>D29/2</f>
        <v>143.33333333333334</v>
      </c>
      <c r="E31" s="4"/>
    </row>
    <row r="32" spans="1:5" ht="12.75">
      <c r="A32"/>
      <c r="E32" s="4"/>
    </row>
    <row r="33" spans="1:5" ht="12.75">
      <c r="A33" s="10" t="s">
        <v>24</v>
      </c>
      <c r="D33" s="9">
        <f>D29*2</f>
        <v>573.3333333333334</v>
      </c>
      <c r="E33" s="4"/>
    </row>
    <row r="34" ht="12.75">
      <c r="E34" s="4"/>
    </row>
    <row r="35" ht="12.75">
      <c r="A35" s="11"/>
    </row>
    <row r="36" ht="12.75">
      <c r="A36" s="11"/>
    </row>
    <row r="37" spans="1:4" ht="12.75">
      <c r="A37" s="11"/>
      <c r="B37" t="s">
        <v>25</v>
      </c>
      <c r="D37">
        <v>1.0641</v>
      </c>
    </row>
    <row r="38" spans="1:4" ht="12.75">
      <c r="A38"/>
      <c r="B38" t="s">
        <v>26</v>
      </c>
      <c r="C38" s="12">
        <v>39629</v>
      </c>
      <c r="D38" s="13">
        <v>1.1706</v>
      </c>
    </row>
    <row r="39" spans="2:4" ht="12.75">
      <c r="B39" s="14" t="s">
        <v>27</v>
      </c>
      <c r="C39" s="12">
        <f>C38</f>
        <v>39629</v>
      </c>
      <c r="D39" s="15">
        <f>D37*D38+D37</f>
        <v>2.30973546</v>
      </c>
    </row>
    <row r="41" spans="2:4" ht="12.75">
      <c r="B41" s="14" t="s">
        <v>28</v>
      </c>
      <c r="C41" s="16"/>
      <c r="D41" s="17">
        <f>D39*200</f>
        <v>461.94709200000005</v>
      </c>
    </row>
    <row r="42" spans="2:4" ht="12.75">
      <c r="B42" s="14"/>
      <c r="C42" s="16"/>
      <c r="D42" s="16"/>
    </row>
    <row r="43" spans="2:4" ht="12.75">
      <c r="B43" s="14" t="s">
        <v>29</v>
      </c>
      <c r="C43" s="16"/>
      <c r="D43" s="17">
        <f>D39*3000000</f>
        <v>6929206.380000001</v>
      </c>
    </row>
  </sheetData>
  <mergeCells count="4">
    <mergeCell ref="A1:E1"/>
    <mergeCell ref="D20:D23"/>
    <mergeCell ref="D26:D27"/>
    <mergeCell ref="A2:E2"/>
  </mergeCells>
  <printOptions/>
  <pageMargins left="0.7479166666666667" right="0.6298611111111111" top="0.9840277777777778" bottom="0.8659722222222223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.75">
      <c r="C2" s="16"/>
    </row>
    <row r="3" spans="2:6" ht="12.75">
      <c r="B3" s="11">
        <v>1.0641</v>
      </c>
      <c r="C3" s="14">
        <v>1.1364</v>
      </c>
      <c r="D3" s="15">
        <f>B3*C3+B3</f>
        <v>2.27334324</v>
      </c>
      <c r="E3" s="18">
        <v>200</v>
      </c>
      <c r="F3" s="4">
        <f>D3*E3</f>
        <v>454.668648</v>
      </c>
    </row>
    <row r="4" spans="5:6" ht="12.75">
      <c r="E4" s="18">
        <v>3000000</v>
      </c>
      <c r="F4" s="4">
        <f>D3*E4</f>
        <v>6820029.72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Planilha para cálculo de multas aplicadas pelo Procon-MG</dc:subject>
  <dc:creator/>
  <cp:keywords>Planilha para cálculo de multas aplicadas pelo Procon-MG</cp:keywords>
  <dc:description/>
  <cp:lastModifiedBy>FEPDC</cp:lastModifiedBy>
  <dcterms:created xsi:type="dcterms:W3CDTF">2008-06-03T20:23:50Z</dcterms:created>
  <dcterms:modified xsi:type="dcterms:W3CDTF">2008-07-17T17:20:38Z</dcterms:modified>
  <cp:category/>
  <cp:version/>
  <cp:contentType/>
  <cp:contentStatus/>
  <cp:revision>1</cp:revision>
</cp:coreProperties>
</file>