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<sst xmlns="http://schemas.openxmlformats.org/spreadsheetml/2006/main" count="67" uniqueCount="48">
  <si>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</si>
  <si>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</si>
  <si>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</si>
  <si>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</si>
  <si>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</si>
  <si>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</si>
  <si>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</si>
  <si>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</si>
  <si>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</si>
  <si>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</si>
  <si>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</si>
  <si>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</si>
  <si>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</si>
  <si>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</si>
  <si>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</si>
  <si>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</si>
  <si>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</si>
  <si>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</si>
  <si>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</si>
  <si>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</si>
  <si>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</si>
  <si>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</si>
  <si>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</si>
  <si>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</si>
  <si>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</si>
  <si>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</si>
  <si>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</si>
  <si>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</si>
  <si>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</si>
  <si>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</si>
  <si>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</si>
  <si>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</si>
  <si>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</si>
  <si>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</si>
  <si>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</si>
  <si>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</si>
  <si>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</si>
  <si>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</si>
  <si>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</si>
  <si>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</si>
  <si>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</si>
  <si>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</si>
  <si>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</si>
  <si>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</si>
  <si>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</si>
  <si>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DEZEMBRO DE 2013</t>
  </si>
  <si>
    <t>Valor da UFIR com juros até 30/11/2013</t>
  </si>
  <si>
    <t>Taxa de juros SELIC acumulada de 01/11/2000 a 30/11/2013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</si>
</sst>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7">
      <selection activeCell="A31" sqref="A31:C31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44" t="s">
        <v>0</v>
      </c>
      <c r="B5" s="44"/>
      <c r="C5" s="44"/>
      <c r="D5" s="44"/>
    </row>
    <row r="6" spans="1:4" ht="12.75" customHeight="1">
      <c r="A6" s="45" t="s">
        <v>1</v>
      </c>
      <c r="B6" s="45"/>
      <c r="C6" s="45"/>
      <c r="D6" s="45"/>
    </row>
    <row r="7" spans="1:4" ht="19.5" customHeight="1">
      <c r="A7" s="46" t="s">
        <v>45</v>
      </c>
      <c r="B7" s="46"/>
      <c r="C7" s="46"/>
      <c r="D7" s="46"/>
    </row>
    <row r="8" spans="1:4" ht="15.75" customHeight="1">
      <c r="A8" s="15" t="s">
        <v>2</v>
      </c>
      <c r="B8" s="47"/>
      <c r="C8" s="47"/>
      <c r="D8" s="47"/>
    </row>
    <row r="9" spans="1:4" ht="15.75" customHeight="1">
      <c r="A9" s="15" t="s">
        <v>3</v>
      </c>
      <c r="B9" s="47"/>
      <c r="C9" s="47"/>
      <c r="D9" s="47"/>
    </row>
    <row r="10" spans="1:4" ht="15" customHeight="1">
      <c r="A10" s="16" t="s">
        <v>4</v>
      </c>
      <c r="B10" s="48"/>
      <c r="C10" s="48"/>
      <c r="D10" s="48"/>
    </row>
    <row r="11" spans="1:4" ht="12.75">
      <c r="A11" s="42" t="s">
        <v>5</v>
      </c>
      <c r="B11" s="42"/>
      <c r="C11" s="42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2" t="s">
        <v>7</v>
      </c>
      <c r="B13" s="42"/>
      <c r="C13" s="42"/>
      <c r="D13" s="42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2" t="s">
        <v>16</v>
      </c>
      <c r="B18" s="42"/>
      <c r="C18" s="42"/>
      <c r="D18" s="42"/>
    </row>
    <row r="19" spans="1:4" ht="12.75" customHeight="1">
      <c r="A19" s="18" t="s">
        <v>8</v>
      </c>
      <c r="B19" s="18" t="s">
        <v>17</v>
      </c>
      <c r="C19" s="18">
        <v>1</v>
      </c>
      <c r="D19" s="43"/>
    </row>
    <row r="20" spans="1:4" ht="12.75" customHeight="1">
      <c r="A20" s="18" t="s">
        <v>10</v>
      </c>
      <c r="B20" s="18" t="s">
        <v>18</v>
      </c>
      <c r="C20" s="18">
        <v>2</v>
      </c>
      <c r="D20" s="43"/>
    </row>
    <row r="21" spans="1:4" ht="13.5" customHeight="1">
      <c r="A21" s="18" t="s">
        <v>12</v>
      </c>
      <c r="B21" s="18" t="s">
        <v>19</v>
      </c>
      <c r="C21" s="18">
        <v>3</v>
      </c>
      <c r="D21" s="43"/>
    </row>
    <row r="22" spans="1:4" ht="27.75" customHeight="1">
      <c r="A22" s="18" t="s">
        <v>14</v>
      </c>
      <c r="B22" s="18" t="s">
        <v>20</v>
      </c>
      <c r="C22" s="18">
        <v>4</v>
      </c>
      <c r="D22" s="43"/>
    </row>
    <row r="23" spans="1:4" ht="12.75" customHeight="1">
      <c r="A23" s="42" t="s">
        <v>21</v>
      </c>
      <c r="B23" s="42"/>
      <c r="C23" s="42"/>
      <c r="D23" s="42"/>
    </row>
    <row r="24" spans="1:4" ht="13.5" customHeight="1">
      <c r="A24" s="18" t="s">
        <v>8</v>
      </c>
      <c r="B24" s="18" t="s">
        <v>22</v>
      </c>
      <c r="C24" s="18">
        <v>1</v>
      </c>
      <c r="D24" s="43"/>
    </row>
    <row r="25" spans="1:4" ht="26.25" customHeight="1">
      <c r="A25" s="18" t="s">
        <v>10</v>
      </c>
      <c r="B25" s="18" t="s">
        <v>23</v>
      </c>
      <c r="C25" s="18">
        <v>2</v>
      </c>
      <c r="D25" s="43"/>
    </row>
    <row r="26" spans="1:4" ht="25.5" customHeight="1">
      <c r="A26" s="38" t="s">
        <v>24</v>
      </c>
      <c r="B26" s="38"/>
      <c r="C26" s="38"/>
      <c r="D26" s="21">
        <f>(D14+D15+D16+D17)+(D12*0.01)*D19*D24</f>
        <v>0</v>
      </c>
    </row>
    <row r="27" spans="1:4" ht="24.75" customHeight="1">
      <c r="A27" s="38" t="s">
        <v>25</v>
      </c>
      <c r="B27" s="38"/>
      <c r="C27" s="38"/>
      <c r="D27" s="21">
        <f>D26-(D26*0.5)</f>
        <v>0</v>
      </c>
    </row>
    <row r="28" spans="1:4" ht="27.75" customHeight="1">
      <c r="A28" s="38" t="s">
        <v>26</v>
      </c>
      <c r="B28" s="38"/>
      <c r="C28" s="38"/>
      <c r="D28" s="21">
        <f>D26*1.5</f>
        <v>0</v>
      </c>
    </row>
    <row r="29" spans="1:4" ht="27.75" customHeight="1">
      <c r="A29" s="39" t="s">
        <v>27</v>
      </c>
      <c r="B29" s="39"/>
      <c r="C29" s="39"/>
      <c r="D29" s="22">
        <v>1.0641</v>
      </c>
    </row>
    <row r="30" spans="1:4" ht="27.75" customHeight="1">
      <c r="A30" s="40" t="s">
        <v>47</v>
      </c>
      <c r="B30" s="40"/>
      <c r="C30" s="40"/>
      <c r="D30" s="23">
        <f>Selic!M48/100</f>
        <v>1.7241870000000006</v>
      </c>
    </row>
    <row r="31" spans="1:4" ht="27" customHeight="1">
      <c r="A31" s="41" t="s">
        <v>46</v>
      </c>
      <c r="B31" s="41"/>
      <c r="C31" s="41"/>
      <c r="D31" s="24">
        <f>D29*D30+D29</f>
        <v>2.8988073867000006</v>
      </c>
    </row>
    <row r="32" spans="1:4" ht="27" customHeight="1">
      <c r="A32" s="37" t="s">
        <v>28</v>
      </c>
      <c r="B32" s="37"/>
      <c r="C32" s="37"/>
      <c r="D32" s="25">
        <f>D31*200</f>
        <v>579.7614773400002</v>
      </c>
    </row>
    <row r="33" spans="1:4" ht="12.75">
      <c r="A33" s="37" t="s">
        <v>29</v>
      </c>
      <c r="B33" s="37"/>
      <c r="C33" s="37"/>
      <c r="D33" s="25">
        <f>D31*3000000</f>
        <v>8696422.160100002</v>
      </c>
    </row>
  </sheetData>
  <sheetProtection selectLockedCells="1" selectUnlockedCells="1"/>
  <mergeCells count="20">
    <mergeCell ref="A5:D5"/>
    <mergeCell ref="A6:D6"/>
    <mergeCell ref="A7:D7"/>
    <mergeCell ref="B8:D8"/>
    <mergeCell ref="B9:D9"/>
    <mergeCell ref="B10:D10"/>
    <mergeCell ref="A11:C11"/>
    <mergeCell ref="A13:D13"/>
    <mergeCell ref="A18:D18"/>
    <mergeCell ref="D19:D22"/>
    <mergeCell ref="A23:D23"/>
    <mergeCell ref="D24:D25"/>
    <mergeCell ref="A32:C32"/>
    <mergeCell ref="A33:C33"/>
    <mergeCell ref="A26:C26"/>
    <mergeCell ref="A27:C27"/>
    <mergeCell ref="A28:C28"/>
    <mergeCell ref="A29:C29"/>
    <mergeCell ref="A30:C30"/>
    <mergeCell ref="A31:C31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13">
      <selection activeCell="L17" sqref="L17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>
        <v>0.61</v>
      </c>
      <c r="L15" s="34">
        <v>0.55</v>
      </c>
      <c r="M15" s="34">
        <v>0.55</v>
      </c>
    </row>
    <row r="16" spans="1:13" ht="12">
      <c r="A16" s="29">
        <v>2013</v>
      </c>
      <c r="B16" s="34">
        <v>0.6</v>
      </c>
      <c r="C16" s="34">
        <v>0.49</v>
      </c>
      <c r="D16" s="34">
        <v>0.55</v>
      </c>
      <c r="E16" s="34">
        <v>0.61</v>
      </c>
      <c r="F16" s="34">
        <v>0.6</v>
      </c>
      <c r="G16" s="34">
        <v>0.61</v>
      </c>
      <c r="H16" s="34">
        <v>0.72</v>
      </c>
      <c r="I16" s="34">
        <v>0.71</v>
      </c>
      <c r="J16" s="34">
        <v>0.71</v>
      </c>
      <c r="K16" s="34">
        <v>0.81</v>
      </c>
      <c r="L16" s="34">
        <v>0.72</v>
      </c>
      <c r="M16" s="34"/>
    </row>
    <row r="17" spans="1:13" ht="12">
      <c r="A17" s="29">
        <v>2014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">
      <c r="A18" s="29">
        <v>2015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2">
      <c r="A19" s="29">
        <v>2016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49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0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0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0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0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161.66869999999997</v>
      </c>
      <c r="H40" s="32">
        <f t="shared" si="12"/>
        <v>162.34869999999998</v>
      </c>
      <c r="I40" s="32">
        <f t="shared" si="12"/>
        <v>163.03869999999998</v>
      </c>
      <c r="J40" s="32">
        <f t="shared" si="12"/>
        <v>163.57869999999997</v>
      </c>
      <c r="K40" s="32">
        <f t="shared" si="12"/>
        <v>164.18869999999998</v>
      </c>
      <c r="L40" s="32">
        <f t="shared" si="12"/>
        <v>164.7387</v>
      </c>
      <c r="M40" s="32">
        <f t="shared" si="12"/>
        <v>165.2887</v>
      </c>
    </row>
    <row r="41" spans="1:13" ht="12">
      <c r="A41" s="29">
        <v>2013</v>
      </c>
      <c r="B41" s="32">
        <f t="shared" si="1"/>
        <v>165.8887</v>
      </c>
      <c r="C41" s="32">
        <f aca="true" t="shared" si="13" ref="C41:M41">B41+C16</f>
        <v>166.3787</v>
      </c>
      <c r="D41" s="32">
        <f t="shared" si="13"/>
        <v>166.92870000000002</v>
      </c>
      <c r="E41" s="32">
        <f t="shared" si="13"/>
        <v>167.53870000000003</v>
      </c>
      <c r="F41" s="32">
        <f t="shared" si="13"/>
        <v>168.13870000000003</v>
      </c>
      <c r="G41" s="32">
        <f t="shared" si="13"/>
        <v>168.74870000000004</v>
      </c>
      <c r="H41" s="32">
        <f t="shared" si="13"/>
        <v>169.46870000000004</v>
      </c>
      <c r="I41" s="32">
        <f t="shared" si="13"/>
        <v>170.17870000000005</v>
      </c>
      <c r="J41" s="32">
        <f t="shared" si="13"/>
        <v>170.88870000000006</v>
      </c>
      <c r="K41" s="32">
        <f t="shared" si="13"/>
        <v>171.69870000000006</v>
      </c>
      <c r="L41" s="32">
        <f t="shared" si="13"/>
        <v>172.41870000000006</v>
      </c>
      <c r="M41" s="32">
        <f t="shared" si="13"/>
        <v>172.41870000000006</v>
      </c>
    </row>
    <row r="42" spans="1:13" ht="12">
      <c r="A42" s="29">
        <v>2014</v>
      </c>
      <c r="B42" s="32">
        <f t="shared" si="1"/>
        <v>172.41870000000006</v>
      </c>
      <c r="C42" s="32">
        <f aca="true" t="shared" si="14" ref="C42:M42">B42+C17</f>
        <v>172.41870000000006</v>
      </c>
      <c r="D42" s="32">
        <f t="shared" si="14"/>
        <v>172.41870000000006</v>
      </c>
      <c r="E42" s="32">
        <f t="shared" si="14"/>
        <v>172.41870000000006</v>
      </c>
      <c r="F42" s="32">
        <f t="shared" si="14"/>
        <v>172.41870000000006</v>
      </c>
      <c r="G42" s="32">
        <f t="shared" si="14"/>
        <v>172.41870000000006</v>
      </c>
      <c r="H42" s="32">
        <f t="shared" si="14"/>
        <v>172.41870000000006</v>
      </c>
      <c r="I42" s="32">
        <f t="shared" si="14"/>
        <v>172.41870000000006</v>
      </c>
      <c r="J42" s="32">
        <f t="shared" si="14"/>
        <v>172.41870000000006</v>
      </c>
      <c r="K42" s="32">
        <f t="shared" si="14"/>
        <v>172.41870000000006</v>
      </c>
      <c r="L42" s="32">
        <f t="shared" si="14"/>
        <v>172.41870000000006</v>
      </c>
      <c r="M42" s="32">
        <f t="shared" si="14"/>
        <v>172.41870000000006</v>
      </c>
    </row>
    <row r="43" spans="1:13" ht="12">
      <c r="A43" s="29">
        <v>2015</v>
      </c>
      <c r="B43" s="32">
        <f t="shared" si="1"/>
        <v>172.41870000000006</v>
      </c>
      <c r="C43" s="32">
        <f aca="true" t="shared" si="15" ref="C43:M43">B43+C18</f>
        <v>172.41870000000006</v>
      </c>
      <c r="D43" s="32">
        <f t="shared" si="15"/>
        <v>172.41870000000006</v>
      </c>
      <c r="E43" s="32">
        <f t="shared" si="15"/>
        <v>172.41870000000006</v>
      </c>
      <c r="F43" s="32">
        <f t="shared" si="15"/>
        <v>172.41870000000006</v>
      </c>
      <c r="G43" s="32">
        <f t="shared" si="15"/>
        <v>172.41870000000006</v>
      </c>
      <c r="H43" s="32">
        <f t="shared" si="15"/>
        <v>172.41870000000006</v>
      </c>
      <c r="I43" s="32">
        <f t="shared" si="15"/>
        <v>172.41870000000006</v>
      </c>
      <c r="J43" s="32">
        <f t="shared" si="15"/>
        <v>172.41870000000006</v>
      </c>
      <c r="K43" s="32">
        <f t="shared" si="15"/>
        <v>172.41870000000006</v>
      </c>
      <c r="L43" s="32">
        <f t="shared" si="15"/>
        <v>172.41870000000006</v>
      </c>
      <c r="M43" s="32">
        <f t="shared" si="15"/>
        <v>172.41870000000006</v>
      </c>
    </row>
    <row r="44" spans="1:13" ht="12">
      <c r="A44" s="29">
        <v>2016</v>
      </c>
      <c r="B44" s="32">
        <f t="shared" si="1"/>
        <v>172.41870000000006</v>
      </c>
      <c r="C44" s="32">
        <f aca="true" t="shared" si="16" ref="C44:M44">B44+C19</f>
        <v>172.41870000000006</v>
      </c>
      <c r="D44" s="32">
        <f t="shared" si="16"/>
        <v>172.41870000000006</v>
      </c>
      <c r="E44" s="32">
        <f t="shared" si="16"/>
        <v>172.41870000000006</v>
      </c>
      <c r="F44" s="32">
        <f t="shared" si="16"/>
        <v>172.41870000000006</v>
      </c>
      <c r="G44" s="32">
        <f t="shared" si="16"/>
        <v>172.41870000000006</v>
      </c>
      <c r="H44" s="32">
        <f t="shared" si="16"/>
        <v>172.41870000000006</v>
      </c>
      <c r="I44" s="32">
        <f t="shared" si="16"/>
        <v>172.41870000000006</v>
      </c>
      <c r="J44" s="32">
        <f t="shared" si="16"/>
        <v>172.41870000000006</v>
      </c>
      <c r="K44" s="32">
        <f t="shared" si="16"/>
        <v>172.41870000000006</v>
      </c>
      <c r="L44" s="32">
        <f t="shared" si="16"/>
        <v>172.41870000000006</v>
      </c>
      <c r="M44" s="32">
        <f t="shared" si="16"/>
        <v>172.41870000000006</v>
      </c>
    </row>
    <row r="45" spans="1:13" ht="12">
      <c r="A45" s="29">
        <v>2017</v>
      </c>
      <c r="B45" s="32">
        <f t="shared" si="1"/>
        <v>172.41870000000006</v>
      </c>
      <c r="C45" s="32">
        <f aca="true" t="shared" si="17" ref="C45:M45">B45+C20</f>
        <v>172.41870000000006</v>
      </c>
      <c r="D45" s="32">
        <f t="shared" si="17"/>
        <v>172.41870000000006</v>
      </c>
      <c r="E45" s="32">
        <f t="shared" si="17"/>
        <v>172.41870000000006</v>
      </c>
      <c r="F45" s="32">
        <f t="shared" si="17"/>
        <v>172.41870000000006</v>
      </c>
      <c r="G45" s="32">
        <f t="shared" si="17"/>
        <v>172.41870000000006</v>
      </c>
      <c r="H45" s="32">
        <f t="shared" si="17"/>
        <v>172.41870000000006</v>
      </c>
      <c r="I45" s="32">
        <f t="shared" si="17"/>
        <v>172.41870000000006</v>
      </c>
      <c r="J45" s="32">
        <f t="shared" si="17"/>
        <v>172.41870000000006</v>
      </c>
      <c r="K45" s="32">
        <f t="shared" si="17"/>
        <v>172.41870000000006</v>
      </c>
      <c r="L45" s="32">
        <f t="shared" si="17"/>
        <v>172.41870000000006</v>
      </c>
      <c r="M45" s="32">
        <f t="shared" si="17"/>
        <v>172.41870000000006</v>
      </c>
    </row>
    <row r="46" spans="1:13" ht="12">
      <c r="A46" s="29">
        <v>2018</v>
      </c>
      <c r="B46" s="32">
        <f t="shared" si="1"/>
        <v>172.41870000000006</v>
      </c>
      <c r="C46" s="32">
        <f aca="true" t="shared" si="18" ref="C46:M46">B46+C21</f>
        <v>172.41870000000006</v>
      </c>
      <c r="D46" s="32">
        <f t="shared" si="18"/>
        <v>172.41870000000006</v>
      </c>
      <c r="E46" s="32">
        <f t="shared" si="18"/>
        <v>172.41870000000006</v>
      </c>
      <c r="F46" s="32">
        <f t="shared" si="18"/>
        <v>172.41870000000006</v>
      </c>
      <c r="G46" s="32">
        <f t="shared" si="18"/>
        <v>172.41870000000006</v>
      </c>
      <c r="H46" s="32">
        <f t="shared" si="18"/>
        <v>172.41870000000006</v>
      </c>
      <c r="I46" s="32">
        <f t="shared" si="18"/>
        <v>172.41870000000006</v>
      </c>
      <c r="J46" s="32">
        <f t="shared" si="18"/>
        <v>172.41870000000006</v>
      </c>
      <c r="K46" s="32">
        <f t="shared" si="18"/>
        <v>172.41870000000006</v>
      </c>
      <c r="L46" s="32">
        <f t="shared" si="18"/>
        <v>172.41870000000006</v>
      </c>
      <c r="M46" s="32">
        <f t="shared" si="18"/>
        <v>172.41870000000006</v>
      </c>
    </row>
    <row r="47" spans="1:13" ht="12">
      <c r="A47" s="29">
        <v>2019</v>
      </c>
      <c r="B47" s="32">
        <f t="shared" si="1"/>
        <v>172.41870000000006</v>
      </c>
      <c r="C47" s="32">
        <f aca="true" t="shared" si="19" ref="C47:M47">B47+C22</f>
        <v>172.41870000000006</v>
      </c>
      <c r="D47" s="32">
        <f t="shared" si="19"/>
        <v>172.41870000000006</v>
      </c>
      <c r="E47" s="32">
        <f t="shared" si="19"/>
        <v>172.41870000000006</v>
      </c>
      <c r="F47" s="32">
        <f t="shared" si="19"/>
        <v>172.41870000000006</v>
      </c>
      <c r="G47" s="32">
        <f t="shared" si="19"/>
        <v>172.41870000000006</v>
      </c>
      <c r="H47" s="32">
        <f t="shared" si="19"/>
        <v>172.41870000000006</v>
      </c>
      <c r="I47" s="32">
        <f t="shared" si="19"/>
        <v>172.41870000000006</v>
      </c>
      <c r="J47" s="32">
        <f t="shared" si="19"/>
        <v>172.41870000000006</v>
      </c>
      <c r="K47" s="32">
        <f t="shared" si="19"/>
        <v>172.41870000000006</v>
      </c>
      <c r="L47" s="32">
        <f t="shared" si="19"/>
        <v>172.41870000000006</v>
      </c>
      <c r="M47" s="32">
        <f t="shared" si="19"/>
        <v>172.41870000000006</v>
      </c>
    </row>
    <row r="48" spans="1:13" ht="12">
      <c r="A48" s="29">
        <v>2020</v>
      </c>
      <c r="B48" s="32">
        <f t="shared" si="1"/>
        <v>172.41870000000006</v>
      </c>
      <c r="C48" s="32">
        <f aca="true" t="shared" si="20" ref="C48:M48">B48+C23</f>
        <v>172.41870000000006</v>
      </c>
      <c r="D48" s="32">
        <f t="shared" si="20"/>
        <v>172.41870000000006</v>
      </c>
      <c r="E48" s="32">
        <f t="shared" si="20"/>
        <v>172.41870000000006</v>
      </c>
      <c r="F48" s="32">
        <f t="shared" si="20"/>
        <v>172.41870000000006</v>
      </c>
      <c r="G48" s="32">
        <f t="shared" si="20"/>
        <v>172.41870000000006</v>
      </c>
      <c r="H48" s="32">
        <f t="shared" si="20"/>
        <v>172.41870000000006</v>
      </c>
      <c r="I48" s="32">
        <f t="shared" si="20"/>
        <v>172.41870000000006</v>
      </c>
      <c r="J48" s="32">
        <f t="shared" si="20"/>
        <v>172.41870000000006</v>
      </c>
      <c r="K48" s="32">
        <f t="shared" si="20"/>
        <v>172.41870000000006</v>
      </c>
      <c r="L48" s="32">
        <f t="shared" si="20"/>
        <v>172.41870000000006</v>
      </c>
      <c r="M48" s="32">
        <f t="shared" si="20"/>
        <v>172.41870000000006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Henrique Blom de Oliveira</cp:lastModifiedBy>
  <dcterms:created xsi:type="dcterms:W3CDTF">2012-02-03T12:41:49Z</dcterms:created>
  <dcterms:modified xsi:type="dcterms:W3CDTF">2013-12-04T14:21:11Z</dcterms:modified>
  <cp:category/>
  <cp:version/>
  <cp:contentType/>
  <cp:contentStatus/>
</cp:coreProperties>
</file>