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/>
  <c r="B33" s="1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L3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26" s="1"/>
  <c r="E17"/>
  <c r="E15"/>
  <c r="E32"/>
  <c r="E33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<sst xmlns="http://schemas.openxmlformats.org/spreadsheetml/2006/main" count="81" uniqueCount="49">
  <si>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</si>
  <si>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</si>
  <si>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Março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</si>
  <si>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</si>
  <si>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</si>
  <si>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</si>
  <si>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</si>
  <si>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</si>
  <si>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</si>
  <si>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</si>
  <si>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</si>
  <si>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</si>
  <si>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</si>
  <si>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</si>
  <si>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</si>
  <si>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</si>
  <si>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</si>
  <si>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</si>
  <si>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</si>
  <si>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</si>
  <si>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</si>
  <si>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</si>
  <si>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</si>
  <si>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</si>
  <si>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</si>
  <si>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</si>
  <si>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</si>
  <si>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</si>
  <si>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</si>
  <si>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28/02/2023</t>
  </si>
  <si>
    <t>Valor da UFIR com juros até 28/02/2023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</si>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</sst>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82800</xdr:colOff>
      <xdr:row>3</xdr:row>
      <xdr:rowOff>248400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1200" y="1080"/>
          <a:ext cx="5771160" cy="952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showGridLines="0" tabSelected="1" zoomScale="90" zoomScaleNormal="90" workbookViewId="0">
      <selection activeCell="E11" sqref="E11"/>
    </sheetView>
  </sheetViews>
  <sheetFormatPr defaultColWidth="8.7109375" defaultRowHeight="12.75"/>
  <cols>
    <col min="1" max="1" width="2" style="13" customWidth="1"/>
    <col min="2" max="2" width="11.5703125" style="14" customWidth="1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5" t="s">
        <v>3</v>
      </c>
      <c r="C8" s="9"/>
      <c r="D8" s="9"/>
      <c r="E8" s="9"/>
    </row>
    <row r="9" spans="2:30" ht="16.149999999999999" customHeight="1">
      <c r="B9" s="25" t="s">
        <v>4</v>
      </c>
      <c r="C9" s="9"/>
      <c r="D9" s="9"/>
      <c r="E9" s="9"/>
    </row>
    <row r="10" spans="2:30" ht="15" customHeight="1">
      <c r="B10" s="25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6"/>
    </row>
    <row r="12" spans="2:30" ht="27.75" customHeight="1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7" t="s">
        <v>9</v>
      </c>
      <c r="C19" s="27" t="s">
        <v>18</v>
      </c>
      <c r="D19" s="27">
        <v>1</v>
      </c>
      <c r="E19" s="6"/>
    </row>
    <row r="20" spans="2:5" ht="12.75" customHeight="1">
      <c r="B20" s="27" t="s">
        <v>11</v>
      </c>
      <c r="C20" s="27" t="s">
        <v>19</v>
      </c>
      <c r="D20" s="27">
        <v>2</v>
      </c>
      <c r="E20" s="6"/>
    </row>
    <row r="21" spans="2:5" ht="13.5" customHeight="1">
      <c r="B21" s="27" t="s">
        <v>13</v>
      </c>
      <c r="C21" s="27" t="s">
        <v>20</v>
      </c>
      <c r="D21" s="27">
        <v>3</v>
      </c>
      <c r="E21" s="6"/>
    </row>
    <row r="22" spans="2:5" ht="27.75" customHeight="1">
      <c r="B22" s="27" t="s">
        <v>15</v>
      </c>
      <c r="C22" s="27" t="s">
        <v>21</v>
      </c>
      <c r="D22" s="27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7" t="s">
        <v>9</v>
      </c>
      <c r="C24" s="27" t="s">
        <v>23</v>
      </c>
      <c r="D24" s="27">
        <v>1</v>
      </c>
      <c r="E24" s="6"/>
    </row>
    <row r="25" spans="2:5" ht="26.25" customHeight="1">
      <c r="B25" s="27" t="s">
        <v>11</v>
      </c>
      <c r="C25" s="27" t="s">
        <v>24</v>
      </c>
      <c r="D25" s="27">
        <v>2</v>
      </c>
      <c r="E25" s="6"/>
    </row>
    <row r="26" spans="2:5" ht="25.5" customHeight="1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30">
        <f>E26-(E26*0.5)</f>
        <v>0</v>
      </c>
    </row>
    <row r="28" spans="2:5" ht="27.75" customHeight="1">
      <c r="B28" s="5" t="s">
        <v>27</v>
      </c>
      <c r="C28" s="5"/>
      <c r="D28" s="5"/>
      <c r="E28" s="30">
        <f>E26*1.5</f>
        <v>0</v>
      </c>
    </row>
    <row r="29" spans="2:5" ht="27.75" customHeight="1">
      <c r="B29" s="4" t="s">
        <v>28</v>
      </c>
      <c r="C29" s="4"/>
      <c r="D29" s="4"/>
      <c r="E29" s="28">
        <v>1.0641</v>
      </c>
    </row>
    <row r="30" spans="2:5" ht="27.75" customHeight="1">
      <c r="B30" s="4" t="s">
        <v>29</v>
      </c>
      <c r="C30" s="4"/>
      <c r="D30" s="4"/>
      <c r="E30" s="31">
        <f>Selic!M57/100</f>
        <v>2.5174870000000018</v>
      </c>
    </row>
    <row r="31" spans="2:5" ht="27" customHeight="1">
      <c r="B31" s="3" t="s">
        <v>30</v>
      </c>
      <c r="C31" s="3"/>
      <c r="D31" s="3"/>
      <c r="E31" s="32">
        <f>E29*E30+E29</f>
        <v>3.7429579167000018</v>
      </c>
    </row>
    <row r="32" spans="2:5" ht="27" customHeight="1">
      <c r="B32" s="2" t="s">
        <v>31</v>
      </c>
      <c r="C32" s="2"/>
      <c r="D32" s="2"/>
      <c r="E32" s="33">
        <f>E31*200</f>
        <v>748.5915833400004</v>
      </c>
    </row>
    <row r="33" spans="2:5">
      <c r="B33" s="2" t="s">
        <v>32</v>
      </c>
      <c r="C33" s="2"/>
      <c r="D33" s="2"/>
      <c r="E33" s="33">
        <f>E31*3000000</f>
        <v>11228873.750100005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11023622047" footer="0.511811023622047"/>
  <pageSetup paperSize="9" scale="98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7"/>
  <sheetViews>
    <sheetView showGridLines="0" topLeftCell="A13" zoomScale="90" zoomScaleNormal="90" workbookViewId="0">
      <selection activeCell="D26" sqref="D26"/>
    </sheetView>
  </sheetViews>
  <sheetFormatPr defaultColWidth="8.7109375" defaultRowHeight="12.75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/>
    <col min="258" max="1025" width="8.7109375" style="16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251.74869999999999</v>
      </c>
      <c r="AA3" s="51">
        <f t="shared" ref="AA3:AA27" si="1">P4+M3</f>
        <v>250.52869999999999</v>
      </c>
    </row>
    <row r="4" spans="1:27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249.3287</v>
      </c>
      <c r="Q4" s="50">
        <f t="shared" ref="Q4:Q28" si="3">R4+C4</f>
        <v>248.05869999999999</v>
      </c>
      <c r="R4" s="50">
        <f t="shared" ref="R4:R28" si="4">S4+D4</f>
        <v>247.03869999999998</v>
      </c>
      <c r="S4" s="50">
        <f t="shared" ref="S4:S28" si="5">T4+E4</f>
        <v>245.77869999999999</v>
      </c>
      <c r="T4" s="50">
        <f t="shared" ref="T4:T28" si="6">U4+F4</f>
        <v>244.58869999999999</v>
      </c>
      <c r="U4" s="50">
        <f t="shared" ref="U4:U28" si="7">V4+G4</f>
        <v>243.24869999999999</v>
      </c>
      <c r="V4" s="50">
        <f t="shared" ref="V4:V28" si="8">W4+H4</f>
        <v>241.97869999999998</v>
      </c>
      <c r="W4" s="50">
        <f t="shared" ref="W4:W28" si="9">X4+I4</f>
        <v>240.47869999999998</v>
      </c>
      <c r="X4" s="50">
        <f t="shared" ref="X4:X28" si="10">Y4+J4</f>
        <v>238.87869999999998</v>
      </c>
      <c r="Y4" s="50">
        <f t="shared" ref="Y4:Y28" si="11">Z4+K4</f>
        <v>237.55869999999999</v>
      </c>
      <c r="Z4" s="50">
        <f t="shared" si="0"/>
        <v>236.02869999999999</v>
      </c>
      <c r="AA4" s="51">
        <f t="shared" si="1"/>
        <v>234.6387</v>
      </c>
    </row>
    <row r="5" spans="1:27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233.24870000000001</v>
      </c>
      <c r="Q5" s="50">
        <f t="shared" si="3"/>
        <v>231.71870000000001</v>
      </c>
      <c r="R5" s="50">
        <f t="shared" si="4"/>
        <v>230.46870000000001</v>
      </c>
      <c r="S5" s="50">
        <f t="shared" si="5"/>
        <v>229.09870000000001</v>
      </c>
      <c r="T5" s="50">
        <f t="shared" si="6"/>
        <v>227.61870000000002</v>
      </c>
      <c r="U5" s="50">
        <f t="shared" si="7"/>
        <v>226.20870000000002</v>
      </c>
      <c r="V5" s="50">
        <f t="shared" si="8"/>
        <v>224.87870000000001</v>
      </c>
      <c r="W5" s="50">
        <f t="shared" si="9"/>
        <v>223.33870000000002</v>
      </c>
      <c r="X5" s="50">
        <f t="shared" si="10"/>
        <v>221.89870000000002</v>
      </c>
      <c r="Y5" s="50">
        <f t="shared" si="11"/>
        <v>220.51870000000002</v>
      </c>
      <c r="Z5" s="50">
        <f t="shared" si="0"/>
        <v>218.86870000000002</v>
      </c>
      <c r="AA5" s="51">
        <f t="shared" si="1"/>
        <v>217.32870000000003</v>
      </c>
    </row>
    <row r="6" spans="1:27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215.58870000000002</v>
      </c>
      <c r="Q6" s="50">
        <f t="shared" si="3"/>
        <v>213.61870000000002</v>
      </c>
      <c r="R6" s="50">
        <f t="shared" si="4"/>
        <v>211.78870000000001</v>
      </c>
      <c r="S6" s="50">
        <f t="shared" si="5"/>
        <v>210.0087</v>
      </c>
      <c r="T6" s="50">
        <f t="shared" si="6"/>
        <v>208.1387</v>
      </c>
      <c r="U6" s="50">
        <f t="shared" si="7"/>
        <v>206.1687</v>
      </c>
      <c r="V6" s="50">
        <f t="shared" si="8"/>
        <v>204.30869999999999</v>
      </c>
      <c r="W6" s="50">
        <f t="shared" si="9"/>
        <v>202.22869999999998</v>
      </c>
      <c r="X6" s="50">
        <f t="shared" si="10"/>
        <v>200.45869999999996</v>
      </c>
      <c r="Y6" s="50">
        <f t="shared" si="11"/>
        <v>198.77869999999996</v>
      </c>
      <c r="Z6" s="50">
        <f t="shared" si="0"/>
        <v>197.13869999999997</v>
      </c>
      <c r="AA6" s="51">
        <f t="shared" si="1"/>
        <v>195.79869999999997</v>
      </c>
    </row>
    <row r="7" spans="1:27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194.42869999999996</v>
      </c>
      <c r="Q7" s="50">
        <f t="shared" si="3"/>
        <v>193.15869999999995</v>
      </c>
      <c r="R7" s="50">
        <f t="shared" si="4"/>
        <v>192.07869999999994</v>
      </c>
      <c r="S7" s="50">
        <f t="shared" si="5"/>
        <v>190.69869999999995</v>
      </c>
      <c r="T7" s="50">
        <f t="shared" si="6"/>
        <v>189.51869999999994</v>
      </c>
      <c r="U7" s="50">
        <f t="shared" si="7"/>
        <v>188.28869999999995</v>
      </c>
      <c r="V7" s="50">
        <f t="shared" si="8"/>
        <v>187.05869999999996</v>
      </c>
      <c r="W7" s="50">
        <f t="shared" si="9"/>
        <v>185.76869999999997</v>
      </c>
      <c r="X7" s="50">
        <f t="shared" si="10"/>
        <v>184.47869999999998</v>
      </c>
      <c r="Y7" s="50">
        <f t="shared" si="11"/>
        <v>183.22869999999998</v>
      </c>
      <c r="Z7" s="50">
        <f t="shared" si="0"/>
        <v>182.01869999999997</v>
      </c>
      <c r="AA7" s="51">
        <f t="shared" si="1"/>
        <v>180.76869999999997</v>
      </c>
    </row>
    <row r="8" spans="1:27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179.28869999999998</v>
      </c>
      <c r="Q8" s="50">
        <f t="shared" si="3"/>
        <v>177.90869999999998</v>
      </c>
      <c r="R8" s="50">
        <f t="shared" si="4"/>
        <v>176.68869999999998</v>
      </c>
      <c r="S8" s="50">
        <f t="shared" si="5"/>
        <v>175.15869999999998</v>
      </c>
      <c r="T8" s="50">
        <f t="shared" si="6"/>
        <v>173.74869999999999</v>
      </c>
      <c r="U8" s="50">
        <f t="shared" si="7"/>
        <v>172.24869999999999</v>
      </c>
      <c r="V8" s="50">
        <f t="shared" si="8"/>
        <v>170.65869999999998</v>
      </c>
      <c r="W8" s="50">
        <f t="shared" si="9"/>
        <v>169.14869999999999</v>
      </c>
      <c r="X8" s="50">
        <f t="shared" si="10"/>
        <v>167.48869999999999</v>
      </c>
      <c r="Y8" s="50">
        <f t="shared" si="11"/>
        <v>165.98869999999999</v>
      </c>
      <c r="Z8" s="50">
        <f t="shared" si="0"/>
        <v>164.5787</v>
      </c>
      <c r="AA8" s="51">
        <f t="shared" si="1"/>
        <v>163.1987</v>
      </c>
    </row>
    <row r="9" spans="1:27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161.7287</v>
      </c>
      <c r="Q9" s="50">
        <f t="shared" si="3"/>
        <v>160.2987</v>
      </c>
      <c r="R9" s="50">
        <f t="shared" si="4"/>
        <v>159.14869999999999</v>
      </c>
      <c r="S9" s="50">
        <f t="shared" si="5"/>
        <v>157.7287</v>
      </c>
      <c r="T9" s="50">
        <f t="shared" si="6"/>
        <v>156.64869999999999</v>
      </c>
      <c r="U9" s="50">
        <f t="shared" si="7"/>
        <v>155.36869999999999</v>
      </c>
      <c r="V9" s="50">
        <f t="shared" si="8"/>
        <v>154.18869999999998</v>
      </c>
      <c r="W9" s="50">
        <f t="shared" si="9"/>
        <v>153.0187</v>
      </c>
      <c r="X9" s="50">
        <f t="shared" si="10"/>
        <v>151.7587</v>
      </c>
      <c r="Y9" s="50">
        <f t="shared" si="11"/>
        <v>150.6987</v>
      </c>
      <c r="Z9" s="50">
        <f t="shared" si="0"/>
        <v>149.6087</v>
      </c>
      <c r="AA9" s="51">
        <f t="shared" si="1"/>
        <v>148.58869999999999</v>
      </c>
    </row>
    <row r="10" spans="1:27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147.59869999999998</v>
      </c>
      <c r="Q10" s="50">
        <f t="shared" si="3"/>
        <v>146.51869999999997</v>
      </c>
      <c r="R10" s="50">
        <f t="shared" si="4"/>
        <v>145.64869999999996</v>
      </c>
      <c r="S10" s="50">
        <f t="shared" si="5"/>
        <v>144.59869999999995</v>
      </c>
      <c r="T10" s="50">
        <f t="shared" si="6"/>
        <v>143.65869999999995</v>
      </c>
      <c r="U10" s="50">
        <f t="shared" si="7"/>
        <v>142.62869999999995</v>
      </c>
      <c r="V10" s="50">
        <f t="shared" si="8"/>
        <v>141.71869999999996</v>
      </c>
      <c r="W10" s="50">
        <f t="shared" si="9"/>
        <v>140.74869999999996</v>
      </c>
      <c r="X10" s="50">
        <f t="shared" si="10"/>
        <v>139.75869999999995</v>
      </c>
      <c r="Y10" s="50">
        <f t="shared" si="11"/>
        <v>138.95869999999994</v>
      </c>
      <c r="Z10" s="50">
        <f t="shared" si="0"/>
        <v>138.02869999999993</v>
      </c>
      <c r="AA10" s="51">
        <f t="shared" si="1"/>
        <v>137.18869999999993</v>
      </c>
    </row>
    <row r="11" spans="1:27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136.34869999999992</v>
      </c>
      <c r="Q11" s="50">
        <f t="shared" si="3"/>
        <v>135.41869999999992</v>
      </c>
      <c r="R11" s="50">
        <f t="shared" si="4"/>
        <v>134.6186999999999</v>
      </c>
      <c r="S11" s="50">
        <f t="shared" si="5"/>
        <v>133.7786999999999</v>
      </c>
      <c r="T11" s="50">
        <f t="shared" si="6"/>
        <v>132.8786999999999</v>
      </c>
      <c r="U11" s="50">
        <f t="shared" si="7"/>
        <v>131.9986999999999</v>
      </c>
      <c r="V11" s="50">
        <f t="shared" si="8"/>
        <v>131.0431999999999</v>
      </c>
      <c r="W11" s="50">
        <f t="shared" si="9"/>
        <v>129.97359999999989</v>
      </c>
      <c r="X11" s="50">
        <f t="shared" si="10"/>
        <v>128.9559999999999</v>
      </c>
      <c r="Y11" s="50">
        <f t="shared" si="11"/>
        <v>127.85299999999991</v>
      </c>
      <c r="Z11" s="50">
        <f t="shared" si="0"/>
        <v>126.67719999999991</v>
      </c>
      <c r="AA11" s="51">
        <f t="shared" si="1"/>
        <v>125.65819999999991</v>
      </c>
    </row>
    <row r="12" spans="1:27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124.5381999999999</v>
      </c>
      <c r="Q12" s="50">
        <f t="shared" si="3"/>
        <v>123.48819999999991</v>
      </c>
      <c r="R12" s="50">
        <f t="shared" si="4"/>
        <v>122.6331999999999</v>
      </c>
      <c r="S12" s="50">
        <f t="shared" si="5"/>
        <v>121.66239999999991</v>
      </c>
      <c r="T12" s="50">
        <f t="shared" si="6"/>
        <v>120.8228999999999</v>
      </c>
      <c r="U12" s="50">
        <f t="shared" si="7"/>
        <v>120.05209999999991</v>
      </c>
      <c r="V12" s="50">
        <f t="shared" si="8"/>
        <v>119.28999999999991</v>
      </c>
      <c r="W12" s="50">
        <f t="shared" si="9"/>
        <v>118.4999999999999</v>
      </c>
      <c r="X12" s="50">
        <f t="shared" si="10"/>
        <v>117.8099999999999</v>
      </c>
      <c r="Y12" s="50">
        <f t="shared" si="11"/>
        <v>117.11999999999991</v>
      </c>
      <c r="Z12" s="50">
        <f t="shared" si="0"/>
        <v>116.42999999999991</v>
      </c>
      <c r="AA12" s="51">
        <f t="shared" si="1"/>
        <v>115.76999999999991</v>
      </c>
    </row>
    <row r="13" spans="1:27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115.03999999999991</v>
      </c>
      <c r="Q13" s="50">
        <f t="shared" si="3"/>
        <v>114.37999999999991</v>
      </c>
      <c r="R13" s="50">
        <f t="shared" si="4"/>
        <v>113.78999999999991</v>
      </c>
      <c r="S13" s="50">
        <f t="shared" si="5"/>
        <v>113.0299999999999</v>
      </c>
      <c r="T13" s="50">
        <f t="shared" si="6"/>
        <v>112.3599999999999</v>
      </c>
      <c r="U13" s="50">
        <f t="shared" si="7"/>
        <v>111.6099999999999</v>
      </c>
      <c r="V13" s="50">
        <f t="shared" si="8"/>
        <v>110.81999999999989</v>
      </c>
      <c r="W13" s="50">
        <f t="shared" si="9"/>
        <v>109.95999999999989</v>
      </c>
      <c r="X13" s="50">
        <f t="shared" si="10"/>
        <v>109.06999999999989</v>
      </c>
      <c r="Y13" s="50">
        <f t="shared" si="11"/>
        <v>108.2199999999999</v>
      </c>
      <c r="Z13" s="50">
        <f t="shared" si="0"/>
        <v>107.4099999999999</v>
      </c>
      <c r="AA13" s="51">
        <f t="shared" si="1"/>
        <v>106.59999999999989</v>
      </c>
    </row>
    <row r="14" spans="1:27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105.66999999999989</v>
      </c>
      <c r="Q14" s="50">
        <f t="shared" si="3"/>
        <v>104.80999999999989</v>
      </c>
      <c r="R14" s="50">
        <f t="shared" si="4"/>
        <v>103.96999999999989</v>
      </c>
      <c r="S14" s="50">
        <f t="shared" si="5"/>
        <v>103.04999999999988</v>
      </c>
      <c r="T14" s="50">
        <f t="shared" si="6"/>
        <v>102.20999999999988</v>
      </c>
      <c r="U14" s="50">
        <f t="shared" si="7"/>
        <v>101.21999999999989</v>
      </c>
      <c r="V14" s="50">
        <f t="shared" si="8"/>
        <v>100.25999999999989</v>
      </c>
      <c r="W14" s="50">
        <f t="shared" si="9"/>
        <v>99.289999999999893</v>
      </c>
      <c r="X14" s="50">
        <f t="shared" si="10"/>
        <v>98.219999999999899</v>
      </c>
      <c r="Y14" s="50">
        <f t="shared" si="11"/>
        <v>97.279999999999902</v>
      </c>
      <c r="Z14" s="50">
        <f t="shared" si="0"/>
        <v>96.399999999999906</v>
      </c>
      <c r="AA14" s="51">
        <f t="shared" si="1"/>
        <v>95.539999999999907</v>
      </c>
    </row>
    <row r="15" spans="1:27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94.62999999999991</v>
      </c>
      <c r="Q15" s="50">
        <f t="shared" si="3"/>
        <v>93.73999999999991</v>
      </c>
      <c r="R15" s="50">
        <f t="shared" si="4"/>
        <v>92.98999999999991</v>
      </c>
      <c r="S15" s="50">
        <f t="shared" si="5"/>
        <v>92.169999999999916</v>
      </c>
      <c r="T15" s="50">
        <f t="shared" si="6"/>
        <v>91.459999999999923</v>
      </c>
      <c r="U15" s="50">
        <f t="shared" si="7"/>
        <v>90.719999999999928</v>
      </c>
      <c r="V15" s="50">
        <f t="shared" si="8"/>
        <v>90.079999999999927</v>
      </c>
      <c r="W15" s="50">
        <f t="shared" si="9"/>
        <v>89.39999999999992</v>
      </c>
      <c r="X15" s="50">
        <f t="shared" si="10"/>
        <v>88.709999999999923</v>
      </c>
      <c r="Y15" s="50">
        <f t="shared" si="11"/>
        <v>88.169999999999916</v>
      </c>
      <c r="Z15" s="50">
        <f t="shared" si="0"/>
        <v>87.559999999999917</v>
      </c>
      <c r="AA15" s="51">
        <f t="shared" si="1"/>
        <v>87.00999999999992</v>
      </c>
    </row>
    <row r="16" spans="1:27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86.459999999999923</v>
      </c>
      <c r="Q16" s="50">
        <f t="shared" si="3"/>
        <v>85.859999999999928</v>
      </c>
      <c r="R16" s="50">
        <f t="shared" si="4"/>
        <v>85.369999999999933</v>
      </c>
      <c r="S16" s="50">
        <f t="shared" si="5"/>
        <v>84.819999999999936</v>
      </c>
      <c r="T16" s="50">
        <f t="shared" si="6"/>
        <v>84.209999999999937</v>
      </c>
      <c r="U16" s="50">
        <f t="shared" si="7"/>
        <v>83.609999999999943</v>
      </c>
      <c r="V16" s="50">
        <f t="shared" si="8"/>
        <v>82.999999999999943</v>
      </c>
      <c r="W16" s="50">
        <f t="shared" si="9"/>
        <v>82.279999999999944</v>
      </c>
      <c r="X16" s="50">
        <f t="shared" si="10"/>
        <v>81.569999999999951</v>
      </c>
      <c r="Y16" s="50">
        <f t="shared" si="11"/>
        <v>80.859999999999957</v>
      </c>
      <c r="Z16" s="50">
        <f t="shared" si="0"/>
        <v>80.049999999999955</v>
      </c>
      <c r="AA16" s="51">
        <f t="shared" si="1"/>
        <v>79.329999999999956</v>
      </c>
    </row>
    <row r="17" spans="1:27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78.539999999999949</v>
      </c>
      <c r="Q17" s="50">
        <f t="shared" si="3"/>
        <v>77.689999999999955</v>
      </c>
      <c r="R17" s="50">
        <f t="shared" si="4"/>
        <v>76.899999999999949</v>
      </c>
      <c r="S17" s="50">
        <f t="shared" si="5"/>
        <v>76.129999999999953</v>
      </c>
      <c r="T17" s="50">
        <f t="shared" si="6"/>
        <v>75.30999999999996</v>
      </c>
      <c r="U17" s="50">
        <f t="shared" si="7"/>
        <v>74.439999999999955</v>
      </c>
      <c r="V17" s="50">
        <f t="shared" si="8"/>
        <v>73.619999999999962</v>
      </c>
      <c r="W17" s="50">
        <f t="shared" si="9"/>
        <v>72.669999999999959</v>
      </c>
      <c r="X17" s="50">
        <f t="shared" si="10"/>
        <v>71.799999999999955</v>
      </c>
      <c r="Y17" s="50">
        <f t="shared" si="11"/>
        <v>70.889999999999958</v>
      </c>
      <c r="Z17" s="50">
        <f t="shared" si="0"/>
        <v>69.939999999999955</v>
      </c>
      <c r="AA17" s="51">
        <f t="shared" si="1"/>
        <v>69.099999999999952</v>
      </c>
    </row>
    <row r="18" spans="1:27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68.139999999999958</v>
      </c>
      <c r="Q18" s="50">
        <f t="shared" si="3"/>
        <v>67.19999999999996</v>
      </c>
      <c r="R18" s="50">
        <f t="shared" si="4"/>
        <v>66.379999999999967</v>
      </c>
      <c r="S18" s="50">
        <f t="shared" si="5"/>
        <v>65.339999999999961</v>
      </c>
      <c r="T18" s="50">
        <f t="shared" si="6"/>
        <v>64.389999999999958</v>
      </c>
      <c r="U18" s="50">
        <f t="shared" si="7"/>
        <v>63.399999999999963</v>
      </c>
      <c r="V18" s="50">
        <f t="shared" si="8"/>
        <v>62.329999999999963</v>
      </c>
      <c r="W18" s="50">
        <f t="shared" si="9"/>
        <v>61.149999999999963</v>
      </c>
      <c r="X18" s="50">
        <f t="shared" si="10"/>
        <v>60.039999999999964</v>
      </c>
      <c r="Y18" s="50">
        <f t="shared" si="11"/>
        <v>58.929999999999964</v>
      </c>
      <c r="Z18" s="50">
        <f t="shared" si="0"/>
        <v>57.819999999999965</v>
      </c>
      <c r="AA18" s="51">
        <f t="shared" si="1"/>
        <v>56.759999999999962</v>
      </c>
    </row>
    <row r="19" spans="1:27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55.599999999999966</v>
      </c>
      <c r="Q19" s="50">
        <f t="shared" si="3"/>
        <v>54.539999999999964</v>
      </c>
      <c r="R19" s="50">
        <f t="shared" si="4"/>
        <v>53.539999999999964</v>
      </c>
      <c r="S19" s="50">
        <f t="shared" si="5"/>
        <v>52.379999999999967</v>
      </c>
      <c r="T19" s="50">
        <f t="shared" si="6"/>
        <v>51.319999999999965</v>
      </c>
      <c r="U19" s="50">
        <f t="shared" si="7"/>
        <v>50.209999999999965</v>
      </c>
      <c r="V19" s="50">
        <f t="shared" si="8"/>
        <v>49.049999999999969</v>
      </c>
      <c r="W19" s="50">
        <f t="shared" si="9"/>
        <v>47.939999999999969</v>
      </c>
      <c r="X19" s="50">
        <f t="shared" si="10"/>
        <v>46.71999999999997</v>
      </c>
      <c r="Y19" s="50">
        <f t="shared" si="11"/>
        <v>45.609999999999971</v>
      </c>
      <c r="Z19" s="50">
        <f t="shared" si="0"/>
        <v>44.559999999999974</v>
      </c>
      <c r="AA19" s="51">
        <f t="shared" si="1"/>
        <v>43.519999999999975</v>
      </c>
    </row>
    <row r="20" spans="1:27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42.399999999999977</v>
      </c>
      <c r="Q20" s="50">
        <f t="shared" si="3"/>
        <v>41.309999999999974</v>
      </c>
      <c r="R20" s="50">
        <f t="shared" si="4"/>
        <v>40.439999999999976</v>
      </c>
      <c r="S20" s="50">
        <f t="shared" si="5"/>
        <v>39.389999999999979</v>
      </c>
      <c r="T20" s="50">
        <f t="shared" si="6"/>
        <v>38.59999999999998</v>
      </c>
      <c r="U20" s="50">
        <f t="shared" si="7"/>
        <v>37.66999999999998</v>
      </c>
      <c r="V20" s="50">
        <f t="shared" si="8"/>
        <v>36.859999999999978</v>
      </c>
      <c r="W20" s="50">
        <f t="shared" si="9"/>
        <v>36.059999999999981</v>
      </c>
      <c r="X20" s="50">
        <f t="shared" si="10"/>
        <v>35.259999999999984</v>
      </c>
      <c r="Y20" s="50">
        <f t="shared" si="11"/>
        <v>34.619999999999983</v>
      </c>
      <c r="Z20" s="50">
        <f t="shared" si="0"/>
        <v>33.979999999999983</v>
      </c>
      <c r="AA20" s="51">
        <f t="shared" si="1"/>
        <v>33.409999999999982</v>
      </c>
    </row>
    <row r="21" spans="1:27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32.869999999999983</v>
      </c>
      <c r="Q21" s="50">
        <f t="shared" si="3"/>
        <v>32.289999999999985</v>
      </c>
      <c r="R21" s="50">
        <f t="shared" si="4"/>
        <v>31.819999999999983</v>
      </c>
      <c r="S21" s="50">
        <f t="shared" si="5"/>
        <v>31.289999999999981</v>
      </c>
      <c r="T21" s="50">
        <f t="shared" si="6"/>
        <v>30.769999999999982</v>
      </c>
      <c r="U21" s="50">
        <f t="shared" si="7"/>
        <v>30.249999999999982</v>
      </c>
      <c r="V21" s="50">
        <f t="shared" si="8"/>
        <v>29.729999999999983</v>
      </c>
      <c r="W21" s="50">
        <f t="shared" si="9"/>
        <v>29.189999999999984</v>
      </c>
      <c r="X21" s="50">
        <f t="shared" si="10"/>
        <v>28.619999999999983</v>
      </c>
      <c r="Y21" s="50">
        <f t="shared" si="11"/>
        <v>28.149999999999984</v>
      </c>
      <c r="Z21" s="50">
        <f t="shared" si="0"/>
        <v>27.609999999999985</v>
      </c>
      <c r="AA21" s="51">
        <f t="shared" si="1"/>
        <v>27.119999999999987</v>
      </c>
    </row>
    <row r="22" spans="1:27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26.629999999999988</v>
      </c>
      <c r="Q22" s="50">
        <f t="shared" si="3"/>
        <v>26.089999999999989</v>
      </c>
      <c r="R22" s="50">
        <f t="shared" si="4"/>
        <v>25.599999999999991</v>
      </c>
      <c r="S22" s="50">
        <f t="shared" si="5"/>
        <v>25.129999999999992</v>
      </c>
      <c r="T22" s="50">
        <f t="shared" si="6"/>
        <v>24.609999999999992</v>
      </c>
      <c r="U22" s="50">
        <f t="shared" si="7"/>
        <v>24.069999999999993</v>
      </c>
      <c r="V22" s="50">
        <f t="shared" si="8"/>
        <v>23.599999999999994</v>
      </c>
      <c r="W22" s="50">
        <f t="shared" si="9"/>
        <v>23.029999999999994</v>
      </c>
      <c r="X22" s="50">
        <f t="shared" si="10"/>
        <v>22.529999999999994</v>
      </c>
      <c r="Y22" s="50">
        <f t="shared" si="11"/>
        <v>22.069999999999993</v>
      </c>
      <c r="Z22" s="50">
        <f t="shared" si="0"/>
        <v>21.589999999999993</v>
      </c>
      <c r="AA22" s="51">
        <f t="shared" si="1"/>
        <v>21.209999999999994</v>
      </c>
    </row>
    <row r="23" spans="1:27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20.839999999999993</v>
      </c>
      <c r="Q23" s="50">
        <f t="shared" si="3"/>
        <v>20.459999999999994</v>
      </c>
      <c r="R23" s="50">
        <f t="shared" si="4"/>
        <v>20.169999999999995</v>
      </c>
      <c r="S23" s="50">
        <f t="shared" si="5"/>
        <v>19.829999999999995</v>
      </c>
      <c r="T23" s="50">
        <f t="shared" si="6"/>
        <v>19.549999999999994</v>
      </c>
      <c r="U23" s="50">
        <f t="shared" si="7"/>
        <v>19.309999999999995</v>
      </c>
      <c r="V23" s="50">
        <f t="shared" si="8"/>
        <v>19.099999999999994</v>
      </c>
      <c r="W23" s="50">
        <f t="shared" si="9"/>
        <v>18.909999999999993</v>
      </c>
      <c r="X23" s="50">
        <f t="shared" si="10"/>
        <v>18.749999999999993</v>
      </c>
      <c r="Y23" s="50">
        <f t="shared" si="11"/>
        <v>18.589999999999993</v>
      </c>
      <c r="Z23" s="50">
        <f t="shared" si="0"/>
        <v>18.429999999999993</v>
      </c>
      <c r="AA23" s="51">
        <f t="shared" si="1"/>
        <v>18.279999999999994</v>
      </c>
    </row>
    <row r="24" spans="1:27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18.119999999999994</v>
      </c>
      <c r="Q24" s="50">
        <f t="shared" si="3"/>
        <v>17.969999999999995</v>
      </c>
      <c r="R24" s="50">
        <f t="shared" si="4"/>
        <v>17.839999999999996</v>
      </c>
      <c r="S24" s="50">
        <f t="shared" si="5"/>
        <v>17.639999999999997</v>
      </c>
      <c r="T24" s="50">
        <f t="shared" si="6"/>
        <v>17.429999999999996</v>
      </c>
      <c r="U24" s="50">
        <f t="shared" si="7"/>
        <v>17.159999999999997</v>
      </c>
      <c r="V24" s="50">
        <f t="shared" si="8"/>
        <v>16.849999999999998</v>
      </c>
      <c r="W24" s="50">
        <f t="shared" si="9"/>
        <v>16.489999999999998</v>
      </c>
      <c r="X24" s="50">
        <f t="shared" si="10"/>
        <v>16.059999999999999</v>
      </c>
      <c r="Y24" s="50">
        <f t="shared" si="11"/>
        <v>15.619999999999997</v>
      </c>
      <c r="Z24" s="50">
        <f t="shared" si="0"/>
        <v>15.129999999999997</v>
      </c>
      <c r="AA24" s="51">
        <f t="shared" si="1"/>
        <v>14.539999999999997</v>
      </c>
    </row>
    <row r="25" spans="1:27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13.769999999999998</v>
      </c>
      <c r="Q25" s="50">
        <f t="shared" si="3"/>
        <v>13.039999999999997</v>
      </c>
      <c r="R25" s="50">
        <f t="shared" si="4"/>
        <v>12.279999999999998</v>
      </c>
      <c r="S25" s="50">
        <f t="shared" si="5"/>
        <v>11.349999999999998</v>
      </c>
      <c r="T25" s="50">
        <f t="shared" si="6"/>
        <v>10.519999999999998</v>
      </c>
      <c r="U25" s="50">
        <f t="shared" si="7"/>
        <v>9.4899999999999984</v>
      </c>
      <c r="V25" s="50">
        <f t="shared" si="8"/>
        <v>8.4699999999999989</v>
      </c>
      <c r="W25" s="50">
        <f t="shared" si="9"/>
        <v>7.4399999999999995</v>
      </c>
      <c r="X25" s="50">
        <f t="shared" si="10"/>
        <v>6.27</v>
      </c>
      <c r="Y25" s="50">
        <f t="shared" si="11"/>
        <v>5.1999999999999993</v>
      </c>
      <c r="Z25" s="50">
        <f t="shared" si="0"/>
        <v>4.18</v>
      </c>
      <c r="AA25" s="51">
        <f t="shared" si="1"/>
        <v>3.16</v>
      </c>
    </row>
    <row r="26" spans="1:27">
      <c r="A26" s="44">
        <v>2023</v>
      </c>
      <c r="B26" s="52">
        <v>1.1200000000000001</v>
      </c>
      <c r="C26" s="52">
        <v>0.92</v>
      </c>
      <c r="D26" s="52"/>
      <c r="E26" s="52"/>
      <c r="F26" s="52"/>
      <c r="G26" s="52"/>
      <c r="H26" s="52"/>
      <c r="I26" s="52"/>
      <c r="J26" s="52"/>
      <c r="K26" s="52"/>
      <c r="L26" s="52"/>
      <c r="M26" s="53"/>
      <c r="O26" s="48">
        <v>2023</v>
      </c>
      <c r="P26" s="50">
        <f t="shared" si="2"/>
        <v>2.04</v>
      </c>
      <c r="Q26" s="50">
        <f t="shared" si="3"/>
        <v>0.92</v>
      </c>
      <c r="R26" s="50">
        <f t="shared" si="4"/>
        <v>0</v>
      </c>
      <c r="S26" s="50">
        <f t="shared" si="5"/>
        <v>0</v>
      </c>
      <c r="T26" s="50">
        <f t="shared" si="6"/>
        <v>0</v>
      </c>
      <c r="U26" s="50">
        <f t="shared" si="7"/>
        <v>0</v>
      </c>
      <c r="V26" s="50">
        <f t="shared" si="8"/>
        <v>0</v>
      </c>
      <c r="W26" s="50">
        <f t="shared" si="9"/>
        <v>0</v>
      </c>
      <c r="X26" s="50">
        <f t="shared" si="10"/>
        <v>0</v>
      </c>
      <c r="Y26" s="50">
        <f t="shared" si="11"/>
        <v>0</v>
      </c>
      <c r="Z26" s="50">
        <f t="shared" si="0"/>
        <v>0</v>
      </c>
      <c r="AA26" s="51">
        <f t="shared" si="1"/>
        <v>0</v>
      </c>
    </row>
    <row r="27" spans="1:27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>
      <c r="A29" s="61"/>
      <c r="O29" s="61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251.74870000000018</v>
      </c>
      <c r="E55" s="65">
        <f t="shared" si="35"/>
        <v>251.74870000000018</v>
      </c>
      <c r="F55" s="65">
        <f t="shared" si="35"/>
        <v>251.74870000000018</v>
      </c>
      <c r="G55" s="65">
        <f t="shared" si="35"/>
        <v>251.74870000000018</v>
      </c>
      <c r="H55" s="65">
        <f t="shared" si="35"/>
        <v>251.74870000000018</v>
      </c>
      <c r="I55" s="65">
        <f t="shared" si="35"/>
        <v>251.74870000000018</v>
      </c>
      <c r="J55" s="65">
        <f t="shared" si="35"/>
        <v>251.74870000000018</v>
      </c>
      <c r="K55" s="65">
        <f t="shared" si="35"/>
        <v>251.74870000000018</v>
      </c>
      <c r="L55" s="65">
        <f t="shared" si="35"/>
        <v>251.74870000000018</v>
      </c>
      <c r="M55" s="66">
        <f t="shared" si="35"/>
        <v>251.74870000000018</v>
      </c>
      <c r="O55" s="61"/>
    </row>
    <row r="56" spans="1:15">
      <c r="A56" s="48">
        <v>2024</v>
      </c>
      <c r="B56" s="65">
        <f t="shared" si="13"/>
        <v>251.74870000000018</v>
      </c>
      <c r="C56" s="65">
        <f t="shared" ref="C56:M56" si="36">B56+C27</f>
        <v>251.74870000000018</v>
      </c>
      <c r="D56" s="65">
        <f t="shared" si="36"/>
        <v>251.74870000000018</v>
      </c>
      <c r="E56" s="65">
        <f t="shared" si="36"/>
        <v>251.74870000000018</v>
      </c>
      <c r="F56" s="65">
        <f t="shared" si="36"/>
        <v>251.74870000000018</v>
      </c>
      <c r="G56" s="65">
        <f t="shared" si="36"/>
        <v>251.74870000000018</v>
      </c>
      <c r="H56" s="65">
        <f t="shared" si="36"/>
        <v>251.74870000000018</v>
      </c>
      <c r="I56" s="65">
        <f t="shared" si="36"/>
        <v>251.74870000000018</v>
      </c>
      <c r="J56" s="65">
        <f t="shared" si="36"/>
        <v>251.74870000000018</v>
      </c>
      <c r="K56" s="65">
        <f t="shared" si="36"/>
        <v>251.74870000000018</v>
      </c>
      <c r="L56" s="65">
        <f t="shared" si="36"/>
        <v>251.74870000000018</v>
      </c>
      <c r="M56" s="66">
        <f t="shared" si="36"/>
        <v>251.74870000000018</v>
      </c>
      <c r="O56" s="61"/>
    </row>
    <row r="57" spans="1:15">
      <c r="A57" s="58">
        <v>2025</v>
      </c>
      <c r="B57" s="67">
        <f t="shared" si="13"/>
        <v>251.74870000000018</v>
      </c>
      <c r="C57" s="67">
        <f t="shared" ref="C57:M57" si="37">B57+C28</f>
        <v>251.74870000000018</v>
      </c>
      <c r="D57" s="67">
        <f t="shared" si="37"/>
        <v>251.74870000000018</v>
      </c>
      <c r="E57" s="67">
        <f t="shared" si="37"/>
        <v>251.74870000000018</v>
      </c>
      <c r="F57" s="67">
        <f t="shared" si="37"/>
        <v>251.74870000000018</v>
      </c>
      <c r="G57" s="67">
        <f t="shared" si="37"/>
        <v>251.74870000000018</v>
      </c>
      <c r="H57" s="67">
        <f t="shared" si="37"/>
        <v>251.74870000000018</v>
      </c>
      <c r="I57" s="67">
        <f t="shared" si="37"/>
        <v>251.74870000000018</v>
      </c>
      <c r="J57" s="67">
        <f t="shared" si="37"/>
        <v>251.74870000000018</v>
      </c>
      <c r="K57" s="67">
        <f t="shared" si="37"/>
        <v>251.74870000000018</v>
      </c>
      <c r="L57" s="67">
        <f t="shared" si="37"/>
        <v>251.74870000000018</v>
      </c>
      <c r="M57" s="68">
        <f t="shared" si="37"/>
        <v>251.74870000000018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LibreOffice/7.4.5.1$Windows_X86_64 LibreOffice_project/9c0871452b3918c1019dde9bfac75448afc4b57f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7</cp:revision>
  <dcterms:created xsi:type="dcterms:W3CDTF">2022-12-01T08:38:04Z</dcterms:created>
  <dcterms:modified xsi:type="dcterms:W3CDTF">2023-03-01T18:52:19Z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