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3" i="2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M32"/>
  <c r="L32"/>
  <c r="AA28"/>
  <c r="Z28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17"/>
  <c r="E15"/>
  <c r="E33"/>
  <c r="E32"/>
  <c r="E26" l="1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<sst xmlns="http://schemas.openxmlformats.org/spreadsheetml/2006/main" count="81" uniqueCount="49">
  <si>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</si>
  <si>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</si>
  <si>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Maio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</si>
  <si>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</si>
  <si>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</si>
  <si>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</si>
  <si>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</si>
  <si>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</si>
  <si>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</si>
  <si>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</si>
  <si>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</si>
  <si>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</si>
  <si>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</si>
  <si>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</si>
  <si>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</si>
  <si>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</si>
  <si>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</si>
  <si>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</si>
  <si>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</si>
  <si>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</si>
  <si>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</si>
  <si>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</si>
  <si>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</si>
  <si>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</si>
  <si>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</si>
  <si>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</si>
  <si>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</si>
  <si>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</si>
  <si>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</si>
  <si>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30/04/2023</t>
  </si>
  <si>
    <t>Valor da UFIR com juros até 30/04/2023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</si>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</sst>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81720</xdr:colOff>
      <xdr:row>3</xdr:row>
      <xdr:rowOff>247320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1200" y="1080"/>
          <a:ext cx="5770800" cy="951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showGridLines="0" tabSelected="1" topLeftCell="A7" zoomScale="90" zoomScaleNormal="90" workbookViewId="0">
      <selection activeCell="B33" sqref="B33:D33"/>
    </sheetView>
  </sheetViews>
  <sheetFormatPr defaultColWidth="8.7109375" defaultRowHeight="12.75"/>
  <cols>
    <col min="1" max="1" width="2" style="13" customWidth="1"/>
    <col min="2" max="2" width="11.5703125" style="14" customWidth="1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5" t="s">
        <v>3</v>
      </c>
      <c r="C8" s="9"/>
      <c r="D8" s="9"/>
      <c r="E8" s="9"/>
    </row>
    <row r="9" spans="2:30" ht="16.149999999999999" customHeight="1">
      <c r="B9" s="25" t="s">
        <v>4</v>
      </c>
      <c r="C9" s="9"/>
      <c r="D9" s="9"/>
      <c r="E9" s="9"/>
    </row>
    <row r="10" spans="2:30" ht="15" customHeight="1">
      <c r="B10" s="25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6"/>
    </row>
    <row r="12" spans="2:30" ht="27.75" customHeight="1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7" t="s">
        <v>9</v>
      </c>
      <c r="C19" s="27" t="s">
        <v>18</v>
      </c>
      <c r="D19" s="27">
        <v>1</v>
      </c>
      <c r="E19" s="6"/>
    </row>
    <row r="20" spans="2:5" ht="12.75" customHeight="1">
      <c r="B20" s="27" t="s">
        <v>11</v>
      </c>
      <c r="C20" s="27" t="s">
        <v>19</v>
      </c>
      <c r="D20" s="27">
        <v>2</v>
      </c>
      <c r="E20" s="6"/>
    </row>
    <row r="21" spans="2:5" ht="13.5" customHeight="1">
      <c r="B21" s="27" t="s">
        <v>13</v>
      </c>
      <c r="C21" s="27" t="s">
        <v>20</v>
      </c>
      <c r="D21" s="27">
        <v>3</v>
      </c>
      <c r="E21" s="6"/>
    </row>
    <row r="22" spans="2:5" ht="27.75" customHeight="1">
      <c r="B22" s="27" t="s">
        <v>15</v>
      </c>
      <c r="C22" s="27" t="s">
        <v>21</v>
      </c>
      <c r="D22" s="27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7" t="s">
        <v>9</v>
      </c>
      <c r="C24" s="27" t="s">
        <v>23</v>
      </c>
      <c r="D24" s="27">
        <v>1</v>
      </c>
      <c r="E24" s="6"/>
    </row>
    <row r="25" spans="2:5" ht="26.25" customHeight="1">
      <c r="B25" s="27" t="s">
        <v>11</v>
      </c>
      <c r="C25" s="27" t="s">
        <v>24</v>
      </c>
      <c r="D25" s="27">
        <v>2</v>
      </c>
      <c r="E25" s="6"/>
    </row>
    <row r="26" spans="2:5" ht="25.5" customHeight="1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30">
        <f>E26-(E26*0.5)</f>
        <v>0</v>
      </c>
    </row>
    <row r="28" spans="2:5" ht="27.75" customHeight="1">
      <c r="B28" s="5" t="s">
        <v>27</v>
      </c>
      <c r="C28" s="5"/>
      <c r="D28" s="5"/>
      <c r="E28" s="30">
        <f>E26*1.5</f>
        <v>0</v>
      </c>
    </row>
    <row r="29" spans="2:5" ht="27.75" customHeight="1">
      <c r="B29" s="4" t="s">
        <v>28</v>
      </c>
      <c r="C29" s="4"/>
      <c r="D29" s="4"/>
      <c r="E29" s="28">
        <v>1.0641</v>
      </c>
    </row>
    <row r="30" spans="2:5" ht="27.75" customHeight="1">
      <c r="B30" s="4" t="s">
        <v>29</v>
      </c>
      <c r="C30" s="4"/>
      <c r="D30" s="4"/>
      <c r="E30" s="31">
        <f>Selic!M57/100</f>
        <v>2.5383870000000015</v>
      </c>
    </row>
    <row r="31" spans="2:5" ht="27" customHeight="1">
      <c r="B31" s="3" t="s">
        <v>30</v>
      </c>
      <c r="C31" s="3"/>
      <c r="D31" s="3"/>
      <c r="E31" s="32">
        <f>E29*E30+E29</f>
        <v>3.7651976067000019</v>
      </c>
    </row>
    <row r="32" spans="2:5" ht="27" customHeight="1">
      <c r="B32" s="2" t="s">
        <v>31</v>
      </c>
      <c r="C32" s="2"/>
      <c r="D32" s="2"/>
      <c r="E32" s="33">
        <f>E31*200</f>
        <v>753.03952134000042</v>
      </c>
    </row>
    <row r="33" spans="2:5">
      <c r="B33" s="2" t="s">
        <v>32</v>
      </c>
      <c r="C33" s="2"/>
      <c r="D33" s="2"/>
      <c r="E33" s="33">
        <f>E31*3000000</f>
        <v>11295592.820100006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11023622047" footer="0.511811023622047"/>
  <pageSetup paperSize="9" scale="98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7"/>
  <sheetViews>
    <sheetView showGridLines="0" zoomScale="90" zoomScaleNormal="90" workbookViewId="0">
      <selection activeCell="F26" sqref="F26"/>
    </sheetView>
  </sheetViews>
  <sheetFormatPr defaultColWidth="8.7109375" defaultRowHeight="12.75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/>
    <col min="258" max="1025" width="8.7109375" style="16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253.83870000000002</v>
      </c>
      <c r="AA3" s="51">
        <f t="shared" ref="AA3:AA27" si="1">P4+M3</f>
        <v>252.61870000000002</v>
      </c>
    </row>
    <row r="4" spans="1:27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251.41870000000003</v>
      </c>
      <c r="Q4" s="50">
        <f t="shared" ref="Q4:Q28" si="3">R4+C4</f>
        <v>250.14870000000002</v>
      </c>
      <c r="R4" s="50">
        <f t="shared" ref="R4:R28" si="4">S4+D4</f>
        <v>249.12870000000001</v>
      </c>
      <c r="S4" s="50">
        <f t="shared" ref="S4:S28" si="5">T4+E4</f>
        <v>247.86870000000002</v>
      </c>
      <c r="T4" s="50">
        <f t="shared" ref="T4:T28" si="6">U4+F4</f>
        <v>246.67870000000002</v>
      </c>
      <c r="U4" s="50">
        <f t="shared" ref="U4:U28" si="7">V4+G4</f>
        <v>245.33870000000002</v>
      </c>
      <c r="V4" s="50">
        <f t="shared" ref="V4:V28" si="8">W4+H4</f>
        <v>244.06870000000001</v>
      </c>
      <c r="W4" s="50">
        <f t="shared" ref="W4:W28" si="9">X4+I4</f>
        <v>242.56870000000001</v>
      </c>
      <c r="X4" s="50">
        <f t="shared" ref="X4:X28" si="10">Y4+J4</f>
        <v>240.96870000000001</v>
      </c>
      <c r="Y4" s="50">
        <f t="shared" ref="Y4:Y28" si="11">Z4+K4</f>
        <v>239.64870000000002</v>
      </c>
      <c r="Z4" s="50">
        <f t="shared" si="0"/>
        <v>238.11870000000002</v>
      </c>
      <c r="AA4" s="51">
        <f t="shared" si="1"/>
        <v>236.72870000000003</v>
      </c>
    </row>
    <row r="5" spans="1:27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235.33870000000005</v>
      </c>
      <c r="Q5" s="50">
        <f t="shared" si="3"/>
        <v>233.80870000000004</v>
      </c>
      <c r="R5" s="50">
        <f t="shared" si="4"/>
        <v>232.55870000000004</v>
      </c>
      <c r="S5" s="50">
        <f t="shared" si="5"/>
        <v>231.18870000000004</v>
      </c>
      <c r="T5" s="50">
        <f t="shared" si="6"/>
        <v>229.70870000000005</v>
      </c>
      <c r="U5" s="50">
        <f t="shared" si="7"/>
        <v>228.29870000000005</v>
      </c>
      <c r="V5" s="50">
        <f t="shared" si="8"/>
        <v>226.96870000000004</v>
      </c>
      <c r="W5" s="50">
        <f t="shared" si="9"/>
        <v>225.42870000000005</v>
      </c>
      <c r="X5" s="50">
        <f t="shared" si="10"/>
        <v>223.98870000000005</v>
      </c>
      <c r="Y5" s="50">
        <f t="shared" si="11"/>
        <v>222.60870000000006</v>
      </c>
      <c r="Z5" s="50">
        <f t="shared" si="0"/>
        <v>220.95870000000005</v>
      </c>
      <c r="AA5" s="51">
        <f t="shared" si="1"/>
        <v>219.41870000000006</v>
      </c>
    </row>
    <row r="6" spans="1:27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217.67870000000005</v>
      </c>
      <c r="Q6" s="50">
        <f t="shared" si="3"/>
        <v>215.70870000000005</v>
      </c>
      <c r="R6" s="50">
        <f t="shared" si="4"/>
        <v>213.87870000000004</v>
      </c>
      <c r="S6" s="50">
        <f t="shared" si="5"/>
        <v>212.09870000000004</v>
      </c>
      <c r="T6" s="50">
        <f t="shared" si="6"/>
        <v>210.22870000000003</v>
      </c>
      <c r="U6" s="50">
        <f t="shared" si="7"/>
        <v>208.25870000000003</v>
      </c>
      <c r="V6" s="50">
        <f t="shared" si="8"/>
        <v>206.39870000000002</v>
      </c>
      <c r="W6" s="50">
        <f t="shared" si="9"/>
        <v>204.31870000000001</v>
      </c>
      <c r="X6" s="50">
        <f t="shared" si="10"/>
        <v>202.5487</v>
      </c>
      <c r="Y6" s="50">
        <f t="shared" si="11"/>
        <v>200.86869999999999</v>
      </c>
      <c r="Z6" s="50">
        <f t="shared" si="0"/>
        <v>199.2287</v>
      </c>
      <c r="AA6" s="51">
        <f t="shared" si="1"/>
        <v>197.8887</v>
      </c>
    </row>
    <row r="7" spans="1:27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196.5187</v>
      </c>
      <c r="Q7" s="50">
        <f t="shared" si="3"/>
        <v>195.24869999999999</v>
      </c>
      <c r="R7" s="50">
        <f t="shared" si="4"/>
        <v>194.16869999999997</v>
      </c>
      <c r="S7" s="50">
        <f t="shared" si="5"/>
        <v>192.78869999999998</v>
      </c>
      <c r="T7" s="50">
        <f t="shared" si="6"/>
        <v>191.60869999999997</v>
      </c>
      <c r="U7" s="50">
        <f t="shared" si="7"/>
        <v>190.37869999999998</v>
      </c>
      <c r="V7" s="50">
        <f t="shared" si="8"/>
        <v>189.14869999999999</v>
      </c>
      <c r="W7" s="50">
        <f t="shared" si="9"/>
        <v>187.8587</v>
      </c>
      <c r="X7" s="50">
        <f t="shared" si="10"/>
        <v>186.56870000000001</v>
      </c>
      <c r="Y7" s="50">
        <f t="shared" si="11"/>
        <v>185.31870000000001</v>
      </c>
      <c r="Z7" s="50">
        <f t="shared" si="0"/>
        <v>184.1087</v>
      </c>
      <c r="AA7" s="51">
        <f t="shared" si="1"/>
        <v>182.8587</v>
      </c>
    </row>
    <row r="8" spans="1:27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181.37870000000001</v>
      </c>
      <c r="Q8" s="50">
        <f t="shared" si="3"/>
        <v>179.99870000000001</v>
      </c>
      <c r="R8" s="50">
        <f t="shared" si="4"/>
        <v>178.77870000000001</v>
      </c>
      <c r="S8" s="50">
        <f t="shared" si="5"/>
        <v>177.24870000000001</v>
      </c>
      <c r="T8" s="50">
        <f t="shared" si="6"/>
        <v>175.83870000000002</v>
      </c>
      <c r="U8" s="50">
        <f t="shared" si="7"/>
        <v>174.33870000000002</v>
      </c>
      <c r="V8" s="50">
        <f t="shared" si="8"/>
        <v>172.74870000000001</v>
      </c>
      <c r="W8" s="50">
        <f t="shared" si="9"/>
        <v>171.23870000000002</v>
      </c>
      <c r="X8" s="50">
        <f t="shared" si="10"/>
        <v>169.57870000000003</v>
      </c>
      <c r="Y8" s="50">
        <f t="shared" si="11"/>
        <v>168.07870000000003</v>
      </c>
      <c r="Z8" s="50">
        <f t="shared" si="0"/>
        <v>166.66870000000003</v>
      </c>
      <c r="AA8" s="51">
        <f t="shared" si="1"/>
        <v>165.28870000000003</v>
      </c>
    </row>
    <row r="9" spans="1:27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163.81870000000004</v>
      </c>
      <c r="Q9" s="50">
        <f t="shared" si="3"/>
        <v>162.38870000000003</v>
      </c>
      <c r="R9" s="50">
        <f t="shared" si="4"/>
        <v>161.23870000000002</v>
      </c>
      <c r="S9" s="50">
        <f t="shared" si="5"/>
        <v>159.81870000000004</v>
      </c>
      <c r="T9" s="50">
        <f t="shared" si="6"/>
        <v>158.73870000000002</v>
      </c>
      <c r="U9" s="50">
        <f t="shared" si="7"/>
        <v>157.45870000000002</v>
      </c>
      <c r="V9" s="50">
        <f t="shared" si="8"/>
        <v>156.27870000000001</v>
      </c>
      <c r="W9" s="50">
        <f t="shared" si="9"/>
        <v>155.10870000000003</v>
      </c>
      <c r="X9" s="50">
        <f t="shared" si="10"/>
        <v>153.84870000000004</v>
      </c>
      <c r="Y9" s="50">
        <f t="shared" si="11"/>
        <v>152.78870000000003</v>
      </c>
      <c r="Z9" s="50">
        <f t="shared" si="0"/>
        <v>151.69870000000003</v>
      </c>
      <c r="AA9" s="51">
        <f t="shared" si="1"/>
        <v>150.67870000000002</v>
      </c>
    </row>
    <row r="10" spans="1:27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149.68870000000001</v>
      </c>
      <c r="Q10" s="50">
        <f t="shared" si="3"/>
        <v>148.6087</v>
      </c>
      <c r="R10" s="50">
        <f t="shared" si="4"/>
        <v>147.73869999999999</v>
      </c>
      <c r="S10" s="50">
        <f t="shared" si="5"/>
        <v>146.68869999999998</v>
      </c>
      <c r="T10" s="50">
        <f t="shared" si="6"/>
        <v>145.74869999999999</v>
      </c>
      <c r="U10" s="50">
        <f t="shared" si="7"/>
        <v>144.71869999999998</v>
      </c>
      <c r="V10" s="50">
        <f t="shared" si="8"/>
        <v>143.80869999999999</v>
      </c>
      <c r="W10" s="50">
        <f t="shared" si="9"/>
        <v>142.83869999999999</v>
      </c>
      <c r="X10" s="50">
        <f t="shared" si="10"/>
        <v>141.84869999999998</v>
      </c>
      <c r="Y10" s="50">
        <f t="shared" si="11"/>
        <v>141.04869999999997</v>
      </c>
      <c r="Z10" s="50">
        <f t="shared" si="0"/>
        <v>140.11869999999996</v>
      </c>
      <c r="AA10" s="51">
        <f t="shared" si="1"/>
        <v>139.27869999999996</v>
      </c>
    </row>
    <row r="11" spans="1:27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138.43869999999995</v>
      </c>
      <c r="Q11" s="50">
        <f t="shared" si="3"/>
        <v>137.50869999999995</v>
      </c>
      <c r="R11" s="50">
        <f t="shared" si="4"/>
        <v>136.70869999999994</v>
      </c>
      <c r="S11" s="50">
        <f t="shared" si="5"/>
        <v>135.86869999999993</v>
      </c>
      <c r="T11" s="50">
        <f t="shared" si="6"/>
        <v>134.96869999999993</v>
      </c>
      <c r="U11" s="50">
        <f t="shared" si="7"/>
        <v>134.08869999999993</v>
      </c>
      <c r="V11" s="50">
        <f t="shared" si="8"/>
        <v>133.13319999999993</v>
      </c>
      <c r="W11" s="50">
        <f t="shared" si="9"/>
        <v>132.06359999999992</v>
      </c>
      <c r="X11" s="50">
        <f t="shared" si="10"/>
        <v>131.04599999999994</v>
      </c>
      <c r="Y11" s="50">
        <f t="shared" si="11"/>
        <v>129.94299999999993</v>
      </c>
      <c r="Z11" s="50">
        <f t="shared" si="0"/>
        <v>128.76719999999992</v>
      </c>
      <c r="AA11" s="51">
        <f t="shared" si="1"/>
        <v>127.74819999999991</v>
      </c>
    </row>
    <row r="12" spans="1:27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126.62819999999991</v>
      </c>
      <c r="Q12" s="50">
        <f t="shared" si="3"/>
        <v>125.57819999999991</v>
      </c>
      <c r="R12" s="50">
        <f t="shared" si="4"/>
        <v>124.72319999999991</v>
      </c>
      <c r="S12" s="50">
        <f t="shared" si="5"/>
        <v>123.75239999999991</v>
      </c>
      <c r="T12" s="50">
        <f t="shared" si="6"/>
        <v>122.91289999999991</v>
      </c>
      <c r="U12" s="50">
        <f t="shared" si="7"/>
        <v>122.14209999999991</v>
      </c>
      <c r="V12" s="50">
        <f t="shared" si="8"/>
        <v>121.37999999999991</v>
      </c>
      <c r="W12" s="50">
        <f t="shared" si="9"/>
        <v>120.5899999999999</v>
      </c>
      <c r="X12" s="50">
        <f t="shared" si="10"/>
        <v>119.89999999999991</v>
      </c>
      <c r="Y12" s="50">
        <f t="shared" si="11"/>
        <v>119.20999999999991</v>
      </c>
      <c r="Z12" s="50">
        <f t="shared" si="0"/>
        <v>118.51999999999991</v>
      </c>
      <c r="AA12" s="51">
        <f t="shared" si="1"/>
        <v>117.85999999999991</v>
      </c>
    </row>
    <row r="13" spans="1:27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117.12999999999991</v>
      </c>
      <c r="Q13" s="50">
        <f t="shared" si="3"/>
        <v>116.46999999999991</v>
      </c>
      <c r="R13" s="50">
        <f t="shared" si="4"/>
        <v>115.87999999999991</v>
      </c>
      <c r="S13" s="50">
        <f t="shared" si="5"/>
        <v>115.11999999999991</v>
      </c>
      <c r="T13" s="50">
        <f t="shared" si="6"/>
        <v>114.4499999999999</v>
      </c>
      <c r="U13" s="50">
        <f t="shared" si="7"/>
        <v>113.6999999999999</v>
      </c>
      <c r="V13" s="50">
        <f t="shared" si="8"/>
        <v>112.9099999999999</v>
      </c>
      <c r="W13" s="50">
        <f t="shared" si="9"/>
        <v>112.0499999999999</v>
      </c>
      <c r="X13" s="50">
        <f t="shared" si="10"/>
        <v>111.1599999999999</v>
      </c>
      <c r="Y13" s="50">
        <f t="shared" si="11"/>
        <v>110.3099999999999</v>
      </c>
      <c r="Z13" s="50">
        <f t="shared" si="0"/>
        <v>109.4999999999999</v>
      </c>
      <c r="AA13" s="51">
        <f t="shared" si="1"/>
        <v>108.6899999999999</v>
      </c>
    </row>
    <row r="14" spans="1:27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107.75999999999989</v>
      </c>
      <c r="Q14" s="50">
        <f t="shared" si="3"/>
        <v>106.89999999999989</v>
      </c>
      <c r="R14" s="50">
        <f t="shared" si="4"/>
        <v>106.05999999999989</v>
      </c>
      <c r="S14" s="50">
        <f t="shared" si="5"/>
        <v>105.13999999999989</v>
      </c>
      <c r="T14" s="50">
        <f t="shared" si="6"/>
        <v>104.29999999999988</v>
      </c>
      <c r="U14" s="50">
        <f t="shared" si="7"/>
        <v>103.30999999999989</v>
      </c>
      <c r="V14" s="50">
        <f t="shared" si="8"/>
        <v>102.34999999999989</v>
      </c>
      <c r="W14" s="50">
        <f t="shared" si="9"/>
        <v>101.3799999999999</v>
      </c>
      <c r="X14" s="50">
        <f t="shared" si="10"/>
        <v>100.3099999999999</v>
      </c>
      <c r="Y14" s="50">
        <f t="shared" si="11"/>
        <v>99.369999999999905</v>
      </c>
      <c r="Z14" s="50">
        <f t="shared" si="0"/>
        <v>98.48999999999991</v>
      </c>
      <c r="AA14" s="51">
        <f t="shared" si="1"/>
        <v>97.62999999999991</v>
      </c>
    </row>
    <row r="15" spans="1:27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96.719999999999914</v>
      </c>
      <c r="Q15" s="50">
        <f t="shared" si="3"/>
        <v>95.829999999999913</v>
      </c>
      <c r="R15" s="50">
        <f t="shared" si="4"/>
        <v>95.079999999999913</v>
      </c>
      <c r="S15" s="50">
        <f t="shared" si="5"/>
        <v>94.25999999999992</v>
      </c>
      <c r="T15" s="50">
        <f t="shared" si="6"/>
        <v>93.549999999999926</v>
      </c>
      <c r="U15" s="50">
        <f t="shared" si="7"/>
        <v>92.809999999999931</v>
      </c>
      <c r="V15" s="50">
        <f t="shared" si="8"/>
        <v>92.169999999999931</v>
      </c>
      <c r="W15" s="50">
        <f t="shared" si="9"/>
        <v>91.489999999999924</v>
      </c>
      <c r="X15" s="50">
        <f t="shared" si="10"/>
        <v>90.799999999999926</v>
      </c>
      <c r="Y15" s="50">
        <f t="shared" si="11"/>
        <v>90.25999999999992</v>
      </c>
      <c r="Z15" s="50">
        <f t="shared" si="0"/>
        <v>89.64999999999992</v>
      </c>
      <c r="AA15" s="51">
        <f t="shared" si="1"/>
        <v>89.099999999999923</v>
      </c>
    </row>
    <row r="16" spans="1:27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88.549999999999926</v>
      </c>
      <c r="Q16" s="50">
        <f t="shared" si="3"/>
        <v>87.949999999999932</v>
      </c>
      <c r="R16" s="50">
        <f t="shared" si="4"/>
        <v>87.459999999999937</v>
      </c>
      <c r="S16" s="50">
        <f t="shared" si="5"/>
        <v>86.90999999999994</v>
      </c>
      <c r="T16" s="50">
        <f t="shared" si="6"/>
        <v>86.29999999999994</v>
      </c>
      <c r="U16" s="50">
        <f t="shared" si="7"/>
        <v>85.699999999999946</v>
      </c>
      <c r="V16" s="50">
        <f t="shared" si="8"/>
        <v>85.089999999999947</v>
      </c>
      <c r="W16" s="50">
        <f t="shared" si="9"/>
        <v>84.369999999999948</v>
      </c>
      <c r="X16" s="50">
        <f t="shared" si="10"/>
        <v>83.659999999999954</v>
      </c>
      <c r="Y16" s="50">
        <f t="shared" si="11"/>
        <v>82.94999999999996</v>
      </c>
      <c r="Z16" s="50">
        <f t="shared" si="0"/>
        <v>82.139999999999958</v>
      </c>
      <c r="AA16" s="51">
        <f t="shared" si="1"/>
        <v>81.419999999999959</v>
      </c>
    </row>
    <row r="17" spans="1:27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80.629999999999953</v>
      </c>
      <c r="Q17" s="50">
        <f t="shared" si="3"/>
        <v>79.779999999999959</v>
      </c>
      <c r="R17" s="50">
        <f t="shared" si="4"/>
        <v>78.989999999999952</v>
      </c>
      <c r="S17" s="50">
        <f t="shared" si="5"/>
        <v>78.219999999999956</v>
      </c>
      <c r="T17" s="50">
        <f t="shared" si="6"/>
        <v>77.399999999999963</v>
      </c>
      <c r="U17" s="50">
        <f t="shared" si="7"/>
        <v>76.529999999999959</v>
      </c>
      <c r="V17" s="50">
        <f t="shared" si="8"/>
        <v>75.709999999999965</v>
      </c>
      <c r="W17" s="50">
        <f t="shared" si="9"/>
        <v>74.759999999999962</v>
      </c>
      <c r="X17" s="50">
        <f t="shared" si="10"/>
        <v>73.889999999999958</v>
      </c>
      <c r="Y17" s="50">
        <f t="shared" si="11"/>
        <v>72.979999999999961</v>
      </c>
      <c r="Z17" s="50">
        <f t="shared" si="0"/>
        <v>72.029999999999959</v>
      </c>
      <c r="AA17" s="51">
        <f t="shared" si="1"/>
        <v>71.189999999999955</v>
      </c>
    </row>
    <row r="18" spans="1:27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70.229999999999961</v>
      </c>
      <c r="Q18" s="50">
        <f t="shared" si="3"/>
        <v>69.289999999999964</v>
      </c>
      <c r="R18" s="50">
        <f t="shared" si="4"/>
        <v>68.46999999999997</v>
      </c>
      <c r="S18" s="50">
        <f t="shared" si="5"/>
        <v>67.429999999999964</v>
      </c>
      <c r="T18" s="50">
        <f t="shared" si="6"/>
        <v>66.479999999999961</v>
      </c>
      <c r="U18" s="50">
        <f t="shared" si="7"/>
        <v>65.489999999999966</v>
      </c>
      <c r="V18" s="50">
        <f t="shared" si="8"/>
        <v>64.419999999999973</v>
      </c>
      <c r="W18" s="50">
        <f t="shared" si="9"/>
        <v>63.239999999999966</v>
      </c>
      <c r="X18" s="50">
        <f t="shared" si="10"/>
        <v>62.129999999999967</v>
      </c>
      <c r="Y18" s="50">
        <f t="shared" si="11"/>
        <v>61.019999999999968</v>
      </c>
      <c r="Z18" s="50">
        <f t="shared" si="0"/>
        <v>59.909999999999968</v>
      </c>
      <c r="AA18" s="51">
        <f t="shared" si="1"/>
        <v>58.849999999999966</v>
      </c>
    </row>
    <row r="19" spans="1:27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57.689999999999969</v>
      </c>
      <c r="Q19" s="50">
        <f t="shared" si="3"/>
        <v>56.629999999999967</v>
      </c>
      <c r="R19" s="50">
        <f t="shared" si="4"/>
        <v>55.629999999999967</v>
      </c>
      <c r="S19" s="50">
        <f t="shared" si="5"/>
        <v>54.46999999999997</v>
      </c>
      <c r="T19" s="50">
        <f t="shared" si="6"/>
        <v>53.409999999999968</v>
      </c>
      <c r="U19" s="50">
        <f t="shared" si="7"/>
        <v>52.299999999999969</v>
      </c>
      <c r="V19" s="50">
        <f t="shared" si="8"/>
        <v>51.139999999999972</v>
      </c>
      <c r="W19" s="50">
        <f t="shared" si="9"/>
        <v>50.029999999999973</v>
      </c>
      <c r="X19" s="50">
        <f t="shared" si="10"/>
        <v>48.809999999999974</v>
      </c>
      <c r="Y19" s="50">
        <f t="shared" si="11"/>
        <v>47.699999999999974</v>
      </c>
      <c r="Z19" s="50">
        <f t="shared" si="0"/>
        <v>46.649999999999977</v>
      </c>
      <c r="AA19" s="51">
        <f t="shared" si="1"/>
        <v>45.609999999999978</v>
      </c>
    </row>
    <row r="20" spans="1:27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44.489999999999981</v>
      </c>
      <c r="Q20" s="50">
        <f t="shared" si="3"/>
        <v>43.399999999999977</v>
      </c>
      <c r="R20" s="50">
        <f t="shared" si="4"/>
        <v>42.52999999999998</v>
      </c>
      <c r="S20" s="50">
        <f t="shared" si="5"/>
        <v>41.479999999999983</v>
      </c>
      <c r="T20" s="50">
        <f t="shared" si="6"/>
        <v>40.689999999999984</v>
      </c>
      <c r="U20" s="50">
        <f t="shared" si="7"/>
        <v>39.759999999999984</v>
      </c>
      <c r="V20" s="50">
        <f t="shared" si="8"/>
        <v>38.949999999999982</v>
      </c>
      <c r="W20" s="50">
        <f t="shared" si="9"/>
        <v>38.149999999999984</v>
      </c>
      <c r="X20" s="50">
        <f t="shared" si="10"/>
        <v>37.349999999999987</v>
      </c>
      <c r="Y20" s="50">
        <f t="shared" si="11"/>
        <v>36.709999999999987</v>
      </c>
      <c r="Z20" s="50">
        <f t="shared" si="0"/>
        <v>36.069999999999986</v>
      </c>
      <c r="AA20" s="51">
        <f t="shared" si="1"/>
        <v>35.499999999999986</v>
      </c>
    </row>
    <row r="21" spans="1:27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34.959999999999987</v>
      </c>
      <c r="Q21" s="50">
        <f t="shared" si="3"/>
        <v>34.379999999999988</v>
      </c>
      <c r="R21" s="50">
        <f t="shared" si="4"/>
        <v>33.909999999999989</v>
      </c>
      <c r="S21" s="50">
        <f t="shared" si="5"/>
        <v>33.379999999999988</v>
      </c>
      <c r="T21" s="50">
        <f t="shared" si="6"/>
        <v>32.859999999999985</v>
      </c>
      <c r="U21" s="50">
        <f t="shared" si="7"/>
        <v>32.339999999999982</v>
      </c>
      <c r="V21" s="50">
        <f t="shared" si="8"/>
        <v>31.819999999999983</v>
      </c>
      <c r="W21" s="50">
        <f t="shared" si="9"/>
        <v>31.279999999999983</v>
      </c>
      <c r="X21" s="50">
        <f t="shared" si="10"/>
        <v>30.709999999999983</v>
      </c>
      <c r="Y21" s="50">
        <f t="shared" si="11"/>
        <v>30.239999999999984</v>
      </c>
      <c r="Z21" s="50">
        <f t="shared" si="0"/>
        <v>29.699999999999985</v>
      </c>
      <c r="AA21" s="51">
        <f t="shared" si="1"/>
        <v>29.209999999999987</v>
      </c>
    </row>
    <row r="22" spans="1:27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28.719999999999988</v>
      </c>
      <c r="Q22" s="50">
        <f t="shared" si="3"/>
        <v>28.179999999999989</v>
      </c>
      <c r="R22" s="50">
        <f t="shared" si="4"/>
        <v>27.689999999999991</v>
      </c>
      <c r="S22" s="50">
        <f t="shared" si="5"/>
        <v>27.219999999999992</v>
      </c>
      <c r="T22" s="50">
        <f t="shared" si="6"/>
        <v>26.699999999999992</v>
      </c>
      <c r="U22" s="50">
        <f t="shared" si="7"/>
        <v>26.159999999999993</v>
      </c>
      <c r="V22" s="50">
        <f t="shared" si="8"/>
        <v>25.689999999999994</v>
      </c>
      <c r="W22" s="50">
        <f t="shared" si="9"/>
        <v>25.119999999999994</v>
      </c>
      <c r="X22" s="50">
        <f t="shared" si="10"/>
        <v>24.619999999999994</v>
      </c>
      <c r="Y22" s="50">
        <f t="shared" si="11"/>
        <v>24.159999999999993</v>
      </c>
      <c r="Z22" s="50">
        <f t="shared" si="0"/>
        <v>23.679999999999993</v>
      </c>
      <c r="AA22" s="51">
        <f t="shared" si="1"/>
        <v>23.299999999999994</v>
      </c>
    </row>
    <row r="23" spans="1:27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22.929999999999993</v>
      </c>
      <c r="Q23" s="50">
        <f t="shared" si="3"/>
        <v>22.549999999999994</v>
      </c>
      <c r="R23" s="50">
        <f t="shared" si="4"/>
        <v>22.259999999999994</v>
      </c>
      <c r="S23" s="50">
        <f t="shared" si="5"/>
        <v>21.919999999999995</v>
      </c>
      <c r="T23" s="50">
        <f t="shared" si="6"/>
        <v>21.639999999999993</v>
      </c>
      <c r="U23" s="50">
        <f t="shared" si="7"/>
        <v>21.399999999999995</v>
      </c>
      <c r="V23" s="50">
        <f t="shared" si="8"/>
        <v>21.189999999999994</v>
      </c>
      <c r="W23" s="50">
        <f t="shared" si="9"/>
        <v>20.999999999999993</v>
      </c>
      <c r="X23" s="50">
        <f t="shared" si="10"/>
        <v>20.839999999999993</v>
      </c>
      <c r="Y23" s="50">
        <f t="shared" si="11"/>
        <v>20.679999999999993</v>
      </c>
      <c r="Z23" s="50">
        <f t="shared" si="0"/>
        <v>20.519999999999992</v>
      </c>
      <c r="AA23" s="51">
        <f t="shared" si="1"/>
        <v>20.369999999999994</v>
      </c>
    </row>
    <row r="24" spans="1:27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20.209999999999994</v>
      </c>
      <c r="Q24" s="50">
        <f t="shared" si="3"/>
        <v>20.059999999999995</v>
      </c>
      <c r="R24" s="50">
        <f t="shared" si="4"/>
        <v>19.929999999999996</v>
      </c>
      <c r="S24" s="50">
        <f t="shared" si="5"/>
        <v>19.729999999999997</v>
      </c>
      <c r="T24" s="50">
        <f t="shared" si="6"/>
        <v>19.519999999999996</v>
      </c>
      <c r="U24" s="50">
        <f t="shared" si="7"/>
        <v>19.249999999999996</v>
      </c>
      <c r="V24" s="50">
        <f t="shared" si="8"/>
        <v>18.939999999999998</v>
      </c>
      <c r="W24" s="50">
        <f t="shared" si="9"/>
        <v>18.579999999999998</v>
      </c>
      <c r="X24" s="50">
        <f t="shared" si="10"/>
        <v>18.149999999999999</v>
      </c>
      <c r="Y24" s="50">
        <f t="shared" si="11"/>
        <v>17.709999999999997</v>
      </c>
      <c r="Z24" s="50">
        <f t="shared" si="0"/>
        <v>17.22</v>
      </c>
      <c r="AA24" s="51">
        <f t="shared" si="1"/>
        <v>16.63</v>
      </c>
    </row>
    <row r="25" spans="1:27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15.859999999999998</v>
      </c>
      <c r="Q25" s="50">
        <f t="shared" si="3"/>
        <v>15.129999999999997</v>
      </c>
      <c r="R25" s="50">
        <f t="shared" si="4"/>
        <v>14.369999999999997</v>
      </c>
      <c r="S25" s="50">
        <f t="shared" si="5"/>
        <v>13.439999999999998</v>
      </c>
      <c r="T25" s="50">
        <f t="shared" si="6"/>
        <v>12.609999999999998</v>
      </c>
      <c r="U25" s="50">
        <f t="shared" si="7"/>
        <v>11.579999999999998</v>
      </c>
      <c r="V25" s="50">
        <f t="shared" si="8"/>
        <v>10.559999999999999</v>
      </c>
      <c r="W25" s="50">
        <f t="shared" si="9"/>
        <v>9.5299999999999994</v>
      </c>
      <c r="X25" s="50">
        <f t="shared" si="10"/>
        <v>8.36</v>
      </c>
      <c r="Y25" s="50">
        <f t="shared" si="11"/>
        <v>7.2899999999999991</v>
      </c>
      <c r="Z25" s="50">
        <f t="shared" si="0"/>
        <v>6.27</v>
      </c>
      <c r="AA25" s="51">
        <f t="shared" si="1"/>
        <v>5.25</v>
      </c>
    </row>
    <row r="26" spans="1:27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/>
      <c r="G26" s="52"/>
      <c r="H26" s="52"/>
      <c r="I26" s="52"/>
      <c r="J26" s="52"/>
      <c r="K26" s="52"/>
      <c r="L26" s="52"/>
      <c r="M26" s="53"/>
      <c r="O26" s="48">
        <v>2023</v>
      </c>
      <c r="P26" s="50">
        <f t="shared" si="2"/>
        <v>4.13</v>
      </c>
      <c r="Q26" s="50">
        <f t="shared" si="3"/>
        <v>3.01</v>
      </c>
      <c r="R26" s="50">
        <f t="shared" si="4"/>
        <v>2.09</v>
      </c>
      <c r="S26" s="50">
        <f t="shared" si="5"/>
        <v>0.92</v>
      </c>
      <c r="T26" s="50">
        <f t="shared" si="6"/>
        <v>0</v>
      </c>
      <c r="U26" s="50">
        <f t="shared" si="7"/>
        <v>0</v>
      </c>
      <c r="V26" s="50">
        <f t="shared" si="8"/>
        <v>0</v>
      </c>
      <c r="W26" s="50">
        <f t="shared" si="9"/>
        <v>0</v>
      </c>
      <c r="X26" s="50">
        <f t="shared" si="10"/>
        <v>0</v>
      </c>
      <c r="Y26" s="50">
        <f t="shared" si="11"/>
        <v>0</v>
      </c>
      <c r="Z26" s="50">
        <f t="shared" si="0"/>
        <v>0</v>
      </c>
      <c r="AA26" s="51">
        <f t="shared" si="1"/>
        <v>0</v>
      </c>
    </row>
    <row r="27" spans="1:27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>
      <c r="A29" s="61"/>
      <c r="O29" s="61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253.83870000000016</v>
      </c>
      <c r="G55" s="65">
        <f t="shared" si="35"/>
        <v>253.83870000000016</v>
      </c>
      <c r="H55" s="65">
        <f t="shared" si="35"/>
        <v>253.83870000000016</v>
      </c>
      <c r="I55" s="65">
        <f t="shared" si="35"/>
        <v>253.83870000000016</v>
      </c>
      <c r="J55" s="65">
        <f t="shared" si="35"/>
        <v>253.83870000000016</v>
      </c>
      <c r="K55" s="65">
        <f t="shared" si="35"/>
        <v>253.83870000000016</v>
      </c>
      <c r="L55" s="65">
        <f t="shared" si="35"/>
        <v>253.83870000000016</v>
      </c>
      <c r="M55" s="66">
        <f t="shared" si="35"/>
        <v>253.83870000000016</v>
      </c>
      <c r="O55" s="61"/>
    </row>
    <row r="56" spans="1:15">
      <c r="A56" s="48">
        <v>2024</v>
      </c>
      <c r="B56" s="65">
        <f t="shared" si="13"/>
        <v>253.83870000000016</v>
      </c>
      <c r="C56" s="65">
        <f t="shared" ref="C56:M56" si="36">B56+C27</f>
        <v>253.83870000000016</v>
      </c>
      <c r="D56" s="65">
        <f t="shared" si="36"/>
        <v>253.83870000000016</v>
      </c>
      <c r="E56" s="65">
        <f t="shared" si="36"/>
        <v>253.83870000000016</v>
      </c>
      <c r="F56" s="65">
        <f t="shared" si="36"/>
        <v>253.83870000000016</v>
      </c>
      <c r="G56" s="65">
        <f t="shared" si="36"/>
        <v>253.83870000000016</v>
      </c>
      <c r="H56" s="65">
        <f t="shared" si="36"/>
        <v>253.83870000000016</v>
      </c>
      <c r="I56" s="65">
        <f t="shared" si="36"/>
        <v>253.83870000000016</v>
      </c>
      <c r="J56" s="65">
        <f t="shared" si="36"/>
        <v>253.83870000000016</v>
      </c>
      <c r="K56" s="65">
        <f t="shared" si="36"/>
        <v>253.83870000000016</v>
      </c>
      <c r="L56" s="65">
        <f t="shared" si="36"/>
        <v>253.83870000000016</v>
      </c>
      <c r="M56" s="66">
        <f t="shared" si="36"/>
        <v>253.83870000000016</v>
      </c>
      <c r="O56" s="61"/>
    </row>
    <row r="57" spans="1:15">
      <c r="A57" s="58">
        <v>2025</v>
      </c>
      <c r="B57" s="67">
        <f t="shared" si="13"/>
        <v>253.83870000000016</v>
      </c>
      <c r="C57" s="67">
        <f t="shared" ref="C57:M57" si="37">B57+C28</f>
        <v>253.83870000000016</v>
      </c>
      <c r="D57" s="67">
        <f t="shared" si="37"/>
        <v>253.83870000000016</v>
      </c>
      <c r="E57" s="67">
        <f t="shared" si="37"/>
        <v>253.83870000000016</v>
      </c>
      <c r="F57" s="67">
        <f t="shared" si="37"/>
        <v>253.83870000000016</v>
      </c>
      <c r="G57" s="67">
        <f t="shared" si="37"/>
        <v>253.83870000000016</v>
      </c>
      <c r="H57" s="67">
        <f t="shared" si="37"/>
        <v>253.83870000000016</v>
      </c>
      <c r="I57" s="67">
        <f t="shared" si="37"/>
        <v>253.83870000000016</v>
      </c>
      <c r="J57" s="67">
        <f t="shared" si="37"/>
        <v>253.83870000000016</v>
      </c>
      <c r="K57" s="67">
        <f t="shared" si="37"/>
        <v>253.83870000000016</v>
      </c>
      <c r="L57" s="67">
        <f t="shared" si="37"/>
        <v>253.83870000000016</v>
      </c>
      <c r="M57" s="68">
        <f t="shared" si="37"/>
        <v>253.83870000000016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LibreOffice/7.4.5.1$Windows_X86_64 LibreOffice_project/9c0871452b3918c1019dde9bfac75448afc4b57f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9</cp:revision>
  <dcterms:created xsi:type="dcterms:W3CDTF">2022-12-01T08:38:04Z</dcterms:created>
  <dcterms:modified xsi:type="dcterms:W3CDTF">2023-05-02T15:28:25Z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